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/>
  <mc:AlternateContent xmlns:mc="http://schemas.openxmlformats.org/markup-compatibility/2006">
    <mc:Choice Requires="x15">
      <x15ac:absPath xmlns:x15ac="http://schemas.microsoft.com/office/spreadsheetml/2010/11/ac" url="\\fs3.zwik.local\Dom\agnszobe\! Inwestycje realizowane\Inwestycje z jednostakami GM Szczecin\ZDiTM\11. Mączna- Walecznych\"/>
    </mc:Choice>
  </mc:AlternateContent>
  <xr:revisionPtr revIDLastSave="0" documentId="8_{B14EFCB9-D4BC-480A-9776-4ADCE1A95207}" xr6:coauthVersionLast="36" xr6:coauthVersionMax="36" xr10:uidLastSave="{00000000-0000-0000-0000-000000000000}"/>
  <bookViews>
    <workbookView xWindow="1860" yWindow="0" windowWidth="24240" windowHeight="12435" tabRatio="602" xr2:uid="{00000000-000D-0000-FFFF-FFFF00000000}"/>
  </bookViews>
  <sheets>
    <sheet name="ZDiTM" sheetId="15" r:id="rId1"/>
  </sheets>
  <externalReferences>
    <externalReference r:id="rId2"/>
  </externalReferences>
  <definedNames>
    <definedName name="_1Excel_BuiltIn_Print_Area_1_1" localSheetId="0">ZDiTM!$A$3:$I$219</definedName>
    <definedName name="_1Excel_BuiltIn_Print_Area_1_1">#REF!</definedName>
    <definedName name="_Hlk24637563" localSheetId="0">ZDiTM!$E$2</definedName>
    <definedName name="_KI2016" localSheetId="0">#REF!</definedName>
    <definedName name="_KI2016">#REF!</definedName>
    <definedName name="asdasdasd" localSheetId="0">#REF!</definedName>
    <definedName name="asdasdasd">#REF!</definedName>
    <definedName name="bg" localSheetId="0">#REF!</definedName>
    <definedName name="bg">#REF!</definedName>
    <definedName name="e" localSheetId="0">#REF!</definedName>
    <definedName name="e">#REF!</definedName>
    <definedName name="Excel_BuiltIn_Print_Area" localSheetId="0">ZDiTM!$A$3:$I$434</definedName>
    <definedName name="Excel_BuiltIn_Print_Area_1_1" localSheetId="0">ZDiTM!$A$3:$I$219</definedName>
    <definedName name="Excel_BuiltIn_Print_Area_1_1">#REF!</definedName>
    <definedName name="fasdfadfadfaff" localSheetId="0">#REF!</definedName>
    <definedName name="fasdfadfadfaff">#REF!</definedName>
    <definedName name="LOOP" localSheetId="0">#REF!</definedName>
    <definedName name="LOOP">#REF!</definedName>
    <definedName name="_xlnm.Print_Area" localSheetId="0">ZDiTM!$A$1:$I$593</definedName>
    <definedName name="PRZEDMIAR" localSheetId="0">#REF!</definedName>
    <definedName name="PRZEDMIAR">#REF!</definedName>
    <definedName name="sdfdfs" localSheetId="0">#REF!</definedName>
    <definedName name="sdfdfs">#REF!</definedName>
    <definedName name="sss" localSheetId="0">#REF!</definedName>
    <definedName name="sss">#REF!</definedName>
    <definedName name="ter" localSheetId="0">#REF!</definedName>
    <definedName name="ter">#REF!</definedName>
    <definedName name="_xlnm.Print_Titles" localSheetId="0">ZDiTM!$3:$6</definedName>
    <definedName name="waluta">[1]Opcje!$B$2</definedName>
    <definedName name="X" localSheetId="0">#REF!</definedName>
    <definedName name="X">#REF!</definedName>
    <definedName name="xe" localSheetId="0">#REF!</definedName>
    <definedName name="xe">#REF!</definedName>
    <definedName name="XXX" localSheetId="0">#REF!</definedName>
    <definedName name="XXX">#REF!</definedName>
    <definedName name="YYY" localSheetId="0">#REF!</definedName>
    <definedName name="YYY">#REF!</definedName>
    <definedName name="ZZ" localSheetId="0">#REF!</definedName>
    <definedName name="ZZ">#REF!</definedName>
  </definedNames>
  <calcPr calcId="191029" fullPrecision="0"/>
</workbook>
</file>

<file path=xl/calcChain.xml><?xml version="1.0" encoding="utf-8"?>
<calcChain xmlns="http://schemas.openxmlformats.org/spreadsheetml/2006/main">
  <c r="G374" i="15" l="1"/>
  <c r="G371" i="15"/>
  <c r="G373" i="15"/>
  <c r="G400" i="15"/>
  <c r="G205" i="15"/>
  <c r="I425" i="15"/>
  <c r="I337" i="15"/>
  <c r="I28" i="15"/>
  <c r="I152" i="15"/>
  <c r="I56" i="15"/>
  <c r="I153" i="15" s="1"/>
  <c r="G424" i="15"/>
  <c r="G423" i="15"/>
  <c r="G422" i="15"/>
  <c r="G421" i="15"/>
  <c r="G343" i="15"/>
  <c r="G342" i="15"/>
  <c r="G345" i="15"/>
  <c r="G344" i="15"/>
  <c r="G347" i="15"/>
  <c r="G346" i="15"/>
  <c r="G349" i="15"/>
  <c r="G348" i="15"/>
  <c r="G351" i="15"/>
  <c r="G350" i="15"/>
  <c r="G353" i="15"/>
  <c r="G352" i="15"/>
  <c r="G355" i="15"/>
  <c r="G354" i="15"/>
  <c r="G357" i="15"/>
  <c r="G356" i="15"/>
  <c r="G359" i="15"/>
  <c r="G358" i="15"/>
  <c r="G361" i="15"/>
  <c r="G360" i="15"/>
  <c r="E147" i="15"/>
  <c r="E145" i="15"/>
  <c r="E143" i="15"/>
  <c r="E131" i="15"/>
  <c r="E129" i="15"/>
  <c r="E121" i="15"/>
  <c r="E119" i="15"/>
  <c r="E117" i="15"/>
  <c r="E115" i="15"/>
  <c r="E111" i="15"/>
  <c r="E109" i="15"/>
  <c r="E103" i="15"/>
  <c r="E95" i="15"/>
  <c r="E93" i="15"/>
  <c r="E87" i="15"/>
  <c r="E85" i="15"/>
  <c r="E83" i="15"/>
  <c r="E79" i="15"/>
  <c r="E77" i="15"/>
  <c r="E75" i="15"/>
  <c r="E73" i="15"/>
  <c r="E71" i="15"/>
  <c r="E69" i="15"/>
  <c r="E67" i="15"/>
  <c r="E65" i="15"/>
  <c r="E63" i="15"/>
  <c r="E61" i="15"/>
  <c r="E59" i="15"/>
  <c r="G27" i="15"/>
  <c r="G26" i="15"/>
  <c r="G25" i="15"/>
  <c r="G24" i="15"/>
  <c r="G22" i="15"/>
  <c r="G23" i="15"/>
  <c r="G21" i="15"/>
  <c r="G20" i="15"/>
  <c r="G19" i="15"/>
  <c r="G18" i="15"/>
  <c r="G34" i="15"/>
  <c r="G36" i="15"/>
  <c r="G39" i="15"/>
  <c r="G38" i="15"/>
  <c r="G41" i="15"/>
  <c r="G40" i="15"/>
  <c r="I42" i="15"/>
  <c r="G45" i="15"/>
  <c r="G524" i="15"/>
  <c r="G526" i="15"/>
  <c r="G530" i="15"/>
  <c r="G531" i="15"/>
  <c r="G533" i="15"/>
  <c r="G534" i="15"/>
  <c r="A454" i="15"/>
  <c r="A456" i="15"/>
  <c r="A458" i="15" s="1"/>
  <c r="A460" i="15" s="1"/>
  <c r="A462" i="15" s="1"/>
  <c r="A464" i="15" s="1"/>
  <c r="A466" i="15" s="1"/>
  <c r="A468" i="15" s="1"/>
  <c r="A470" i="15" s="1"/>
  <c r="A472" i="15" s="1"/>
  <c r="A474" i="15" s="1"/>
  <c r="G49" i="15"/>
  <c r="G47" i="15"/>
  <c r="G31" i="15"/>
  <c r="G30" i="15" s="1"/>
  <c r="G15" i="15"/>
  <c r="G11" i="15"/>
  <c r="G175" i="15"/>
  <c r="G174" i="15" s="1"/>
  <c r="G173" i="15"/>
  <c r="G172" i="15" s="1"/>
  <c r="G171" i="15"/>
  <c r="G169" i="15"/>
  <c r="G168" i="15" s="1"/>
  <c r="G522" i="15"/>
  <c r="G520" i="15"/>
  <c r="G518" i="15"/>
  <c r="G516" i="15"/>
  <c r="G514" i="15"/>
  <c r="G512" i="15"/>
  <c r="G510" i="15"/>
  <c r="G508" i="15"/>
  <c r="G506" i="15"/>
  <c r="G504" i="15"/>
  <c r="G500" i="15"/>
  <c r="G499" i="15"/>
  <c r="G497" i="15"/>
  <c r="G482" i="15"/>
  <c r="G479" i="15"/>
  <c r="I429" i="15"/>
  <c r="I430" i="15" s="1"/>
  <c r="I413" i="15"/>
  <c r="I403" i="15"/>
  <c r="I404" i="15" s="1"/>
  <c r="I399" i="15"/>
  <c r="I392" i="15"/>
  <c r="I382" i="15"/>
  <c r="I366" i="15"/>
  <c r="I247" i="15"/>
  <c r="I237" i="15"/>
  <c r="I228" i="15"/>
  <c r="I233" i="15"/>
  <c r="I232" i="15"/>
  <c r="I216" i="15"/>
  <c r="I219" i="15"/>
  <c r="I203" i="15"/>
  <c r="I197" i="15"/>
  <c r="I192" i="15"/>
  <c r="I198" i="15" s="1"/>
  <c r="I182" i="15"/>
  <c r="I176" i="15"/>
  <c r="I166" i="15"/>
  <c r="I160" i="15"/>
  <c r="I161" i="15" s="1"/>
  <c r="I157" i="15"/>
  <c r="I32" i="15"/>
  <c r="I16" i="15"/>
  <c r="I12" i="15"/>
  <c r="I339" i="15"/>
  <c r="G170" i="15"/>
  <c r="G14" i="15"/>
  <c r="G10" i="15"/>
  <c r="G428" i="15"/>
  <c r="G427" i="15" s="1"/>
  <c r="G420" i="15"/>
  <c r="G419" i="15"/>
  <c r="G418" i="15"/>
  <c r="G417" i="15"/>
  <c r="G415" i="15"/>
  <c r="G412" i="15"/>
  <c r="G411" i="15"/>
  <c r="G409" i="15"/>
  <c r="G407" i="15"/>
  <c r="G397" i="15"/>
  <c r="G394" i="15"/>
  <c r="G391" i="15"/>
  <c r="G390" i="15"/>
  <c r="G389" i="15"/>
  <c r="G388" i="15"/>
  <c r="G386" i="15"/>
  <c r="G385" i="15"/>
  <c r="G384" i="15" s="1"/>
  <c r="G365" i="15"/>
  <c r="G364" i="15"/>
  <c r="G363" i="15"/>
  <c r="G362" i="15"/>
  <c r="G246" i="15"/>
  <c r="G245" i="15" s="1"/>
  <c r="G244" i="15"/>
  <c r="G243" i="15"/>
  <c r="G242" i="15"/>
  <c r="G241" i="15"/>
  <c r="G240" i="15"/>
  <c r="G239" i="15" s="1"/>
  <c r="E236" i="15"/>
  <c r="G236" i="15"/>
  <c r="G235" i="15"/>
  <c r="G230" i="15"/>
  <c r="G227" i="15"/>
  <c r="G226" i="15" s="1"/>
  <c r="G225" i="15"/>
  <c r="G224" i="15"/>
  <c r="G223" i="15"/>
  <c r="G222" i="15"/>
  <c r="G217" i="15"/>
  <c r="G211" i="15"/>
  <c r="G207" i="15"/>
  <c r="G202" i="15"/>
  <c r="G201" i="15"/>
  <c r="G195" i="15"/>
  <c r="G193" i="15"/>
  <c r="G190" i="15"/>
  <c r="G188" i="15"/>
  <c r="G186" i="15"/>
  <c r="G184" i="15"/>
  <c r="G180" i="15"/>
  <c r="G178" i="15"/>
  <c r="G164" i="15"/>
  <c r="G158" i="15"/>
  <c r="G155" i="15"/>
</calcChain>
</file>

<file path=xl/sharedStrings.xml><?xml version="1.0" encoding="utf-8"?>
<sst xmlns="http://schemas.openxmlformats.org/spreadsheetml/2006/main" count="1715" uniqueCount="790">
  <si>
    <t>42.29</t>
  </si>
  <si>
    <t>42.30</t>
  </si>
  <si>
    <t>42.31</t>
  </si>
  <si>
    <t>42.32</t>
  </si>
  <si>
    <t>42.33</t>
  </si>
  <si>
    <t>42.34</t>
  </si>
  <si>
    <t>42.35</t>
  </si>
  <si>
    <t>42.36</t>
  </si>
  <si>
    <t>42.37</t>
  </si>
  <si>
    <t>42.38</t>
  </si>
  <si>
    <t>42.39</t>
  </si>
  <si>
    <t>42.40</t>
  </si>
  <si>
    <t>42.41</t>
  </si>
  <si>
    <t>42.42</t>
  </si>
  <si>
    <t>42.43</t>
  </si>
  <si>
    <t xml:space="preserve">Słupki blokujące U-12b </t>
  </si>
  <si>
    <t>Słupki blokujące U-12c</t>
  </si>
  <si>
    <t>8.8.1</t>
  </si>
  <si>
    <t>69.1</t>
  </si>
  <si>
    <t>69.2</t>
  </si>
  <si>
    <t>2330</t>
  </si>
  <si>
    <t>obszar szacunkowy : 2447-270-411=1766m2</t>
  </si>
  <si>
    <t>obszar szacunkowy : 1088-219-145= 724m2</t>
  </si>
  <si>
    <t>obszar szacunkowy :2330-270-340=1720m2</t>
  </si>
  <si>
    <t>obszar szacunowy : 2330-270-340 = 1720m2</t>
  </si>
  <si>
    <t>56.1</t>
  </si>
  <si>
    <r>
      <t xml:space="preserve">Wiata przystankowa typu CITY o wymiarach </t>
    </r>
    <r>
      <rPr>
        <sz val="10"/>
        <rFont val="Arial"/>
        <family val="2"/>
        <charset val="238"/>
      </rPr>
      <t>4,5x1,5m  kolor RAL9007</t>
    </r>
  </si>
  <si>
    <t>obszar szacunowy = 2440-563-563=1314m2</t>
  </si>
  <si>
    <t>szacunkowo:125,00-15-20=90m3</t>
  </si>
  <si>
    <t>Krawężniki polimerobetonowe PERONOWE o przekroju ~43,5x33 światło: 18cm wraz z obustronnym zakończeniem krawężnikiem przejściowym 53,5x33(27) światło: 18-12cm wraz z  ławą betonową  z oporem C12/15</t>
  </si>
  <si>
    <t>Krawężniki polimerobetonowe PRZEJŚCIA DLA PIESZYCH o przekroju ~18x30  leżące trapezowe (rampowe) - światło 0cm wraz z  ława z oporem z betonu C12/15</t>
  </si>
  <si>
    <t>Krawężniki polimerobetonowe PRZEJŚCIA DLA PIESZYCH o przekroju ~21x30  leżące prostokątne (jednofazowe) - światło 3cm</t>
  </si>
  <si>
    <t>56.2</t>
  </si>
  <si>
    <t>17.14.3</t>
  </si>
  <si>
    <t>krawęzniki przejściowe z przekroju trapezowego na prostokątny  prawe Lmin.0,25m</t>
  </si>
  <si>
    <t>krawęzniki przejściowe z przekroju trapezowego na prostokątny  lewe Lmin.0,25m</t>
  </si>
  <si>
    <t>17.14.4</t>
  </si>
  <si>
    <t>17.14.5</t>
  </si>
  <si>
    <t>krawęzniki przejściowe z przekroju  prostokątnego na zwykły krawęznikowy  prawe Lmin.0,5m</t>
  </si>
  <si>
    <t>krawęzniki przejściowe z przekroju  prostokątnego na zwykły krawęznikowy  lewe Lmin.0,5m</t>
  </si>
  <si>
    <t>krawęzniki przejściowe z przekroju  trapezowego (rampowego) na zwykły krawęznikowy  prawe Lmin.0,5m</t>
  </si>
  <si>
    <t>krawęzniki przejściowe z przekroju  trapezowego (rampowego) na zwykły krawęznikowy  lewe Lmin.0,5m</t>
  </si>
  <si>
    <t xml:space="preserve">Krawężniki polimerobetonowe PRZEJŚCIA DLA PIESZYCH - odcinki przejściowe pomiędzy różnymi przekrojami: ~ 21x30/21x18   leżące  - światło zmienne 0-3cm lub stałe 3cm na ławie betonowej z oporem </t>
  </si>
  <si>
    <t>obszar szacunkowy : 2330-270-340=1720m2</t>
  </si>
  <si>
    <r>
      <t>m</t>
    </r>
    <r>
      <rPr>
        <vertAlign val="superscript"/>
        <sz val="10"/>
        <rFont val="Arial CE"/>
        <family val="2"/>
        <charset val="238"/>
      </rPr>
      <t>2</t>
    </r>
  </si>
  <si>
    <r>
      <t>m</t>
    </r>
    <r>
      <rPr>
        <vertAlign val="superscript"/>
        <sz val="10"/>
        <rFont val="Arial CE"/>
        <family val="2"/>
        <charset val="238"/>
      </rPr>
      <t>2</t>
    </r>
  </si>
  <si>
    <t>Kod</t>
  </si>
  <si>
    <t>Numer</t>
  </si>
  <si>
    <t>L.p.</t>
  </si>
  <si>
    <t>CPV</t>
  </si>
  <si>
    <t>Specyfikacji</t>
  </si>
  <si>
    <t>Wyszczególnienie</t>
  </si>
  <si>
    <t>Cena jedn. PLN</t>
  </si>
  <si>
    <t>Wartość PLN</t>
  </si>
  <si>
    <t>(WSZ)</t>
  </si>
  <si>
    <t>Technicznej</t>
  </si>
  <si>
    <t>Nazwa</t>
  </si>
  <si>
    <t>Ilość</t>
  </si>
  <si>
    <t>szt.</t>
  </si>
  <si>
    <t>x</t>
  </si>
  <si>
    <t>ROBOTY PRZYGOTOWAWCZE</t>
  </si>
  <si>
    <t xml:space="preserve"> </t>
  </si>
  <si>
    <t>Zabezpieczenie drzew na okres wykonywania robót</t>
  </si>
  <si>
    <t>Razem zabezpieczenie drzew na okres wykonywania robót</t>
  </si>
  <si>
    <t>Cięcia techniczne w koronach drzew</t>
  </si>
  <si>
    <t>Razem cięcia techniczne</t>
  </si>
  <si>
    <t xml:space="preserve">Usunięcie warstwy humusu </t>
  </si>
  <si>
    <t>m2</t>
  </si>
  <si>
    <t>mb</t>
  </si>
  <si>
    <t>D-04.00.00</t>
  </si>
  <si>
    <t>PODBUDOWY</t>
  </si>
  <si>
    <t>RAZEM PODBUDOWY</t>
  </si>
  <si>
    <t>D-05.00.00</t>
  </si>
  <si>
    <t>NAWIERZCHNIE</t>
  </si>
  <si>
    <t>RAZEM NAWIERZCHNIE</t>
  </si>
  <si>
    <t>D-06.00.00</t>
  </si>
  <si>
    <t>ROBOTY WYKOŃCZENIOWE</t>
  </si>
  <si>
    <t>RAZEM ROBOTY WYKOŃCZENIOWE</t>
  </si>
  <si>
    <t>D-07.00.00</t>
  </si>
  <si>
    <t>URZĄDZENIA BEZPIECZEŃSTWA RUCHU</t>
  </si>
  <si>
    <t>D-07.01.01</t>
  </si>
  <si>
    <t>RAZEM URZĄDZENIA BEZPIECZEŃSTWA RUCHU</t>
  </si>
  <si>
    <t>D-08.00.00</t>
  </si>
  <si>
    <t>ELEMENTY ULIC</t>
  </si>
  <si>
    <t>RAZEM ELEMENTY ULIC</t>
  </si>
  <si>
    <t>45112600-0</t>
  </si>
  <si>
    <t>D-09.00.00</t>
  </si>
  <si>
    <t>ZIELEŃ DROGOWA I MAŁA ARCHITEKTURA</t>
  </si>
  <si>
    <t>D.09.01.01</t>
  </si>
  <si>
    <t>Pozycje</t>
  </si>
  <si>
    <t xml:space="preserve"> elementów rozliczeniowych</t>
  </si>
  <si>
    <t>Jednostka przedmiarowa</t>
  </si>
  <si>
    <t>(poz.)</t>
  </si>
  <si>
    <t>RAZEM ROBOTY PRZYGOTOWACZE</t>
  </si>
  <si>
    <t>Rozbiórki elementów dróg</t>
  </si>
  <si>
    <t>D-02.00.00</t>
  </si>
  <si>
    <t>ROBOTY ZIEMNE</t>
  </si>
  <si>
    <t>RAZEM ROBOTY ZIEMNE</t>
  </si>
  <si>
    <t>m3</t>
  </si>
  <si>
    <t>Regulacja pionowa pokryw, włazów, zaworów itp.</t>
  </si>
  <si>
    <t>=</t>
  </si>
  <si>
    <t>Wymiana gruntów nienośnych</t>
  </si>
  <si>
    <t>Wykopy w gruncie kat. I-III wraz z wywiezieniem urobku poza teren budowy.</t>
  </si>
  <si>
    <t>Razem usunięcie warstwy humusu</t>
  </si>
  <si>
    <t>Razem rozbiórki elementów dróg</t>
  </si>
  <si>
    <r>
      <t>m</t>
    </r>
    <r>
      <rPr>
        <vertAlign val="superscript"/>
        <sz val="10"/>
        <rFont val="Arial"/>
        <family val="2"/>
        <charset val="238"/>
      </rPr>
      <t>2</t>
    </r>
  </si>
  <si>
    <t>Podbudowa z kruszywa łamanego o ciągłym uziarnieniu 0/31,5mm stabilizowane mechanicznie   - grub. 15cm</t>
  </si>
  <si>
    <t>Podbudowa z kruszywa łamanego o ciągłym uziarnieniu 0/31,5mm stabilizowane mechanicznie   - grub. 20cm</t>
  </si>
  <si>
    <t>Koryto wraz z profilowaniem i zagęszczaniem podłoża:</t>
  </si>
  <si>
    <t>Razem wykonanie nawierzchni z kostki kamiennej</t>
  </si>
  <si>
    <t>Nawierzchnie z kostki kamiennej:</t>
  </si>
  <si>
    <t>Razem wykonanie regulacji pionowej pokryw, włazów, zaworów itp.</t>
  </si>
  <si>
    <t>Razem wykonanie wymiana gruntów nienośnych</t>
  </si>
  <si>
    <t xml:space="preserve">Razem wykonanie wykopów w gruncie kat  I-III </t>
  </si>
  <si>
    <t>Razem wykonanie podbudowy z kruszywa łamanego stabilizowanego mechanicznie</t>
  </si>
  <si>
    <t>Razem koryto wraz z profilowaniem i zgęszczaniem podłoża</t>
  </si>
  <si>
    <t>Razem Krawężniki kamienne</t>
  </si>
  <si>
    <t>Krawężniki kamienne</t>
  </si>
  <si>
    <t>Razem zieleń</t>
  </si>
  <si>
    <t>Regulacja i wymiana pokryw, włazów, zaworów itp.</t>
  </si>
  <si>
    <t>Kpl</t>
  </si>
  <si>
    <t>Regulacja pionowa wraz z pełną wymianą pokryw, włazów, zaworów itp.(SK1,SK2) (SZACUNKOWO)</t>
  </si>
  <si>
    <t>D-01.02.02</t>
  </si>
  <si>
    <t>D-09.01.02</t>
  </si>
  <si>
    <t>D-01.02.04</t>
  </si>
  <si>
    <t>D-01.00.00</t>
  </si>
  <si>
    <t>D-02.03.01</t>
  </si>
  <si>
    <t>D-02.01.01</t>
  </si>
  <si>
    <t>D-04.01.01</t>
  </si>
  <si>
    <t>Oczyszczenie i skropienie warstw konstrukcyjnych</t>
  </si>
  <si>
    <t>D-04.03.01</t>
  </si>
  <si>
    <t>D-05.03.01</t>
  </si>
  <si>
    <t>D-05.03.05</t>
  </si>
  <si>
    <t>Roboty bitumiczne</t>
  </si>
  <si>
    <t>Razem roboty bitumiczne</t>
  </si>
  <si>
    <t>D-01-03.08</t>
  </si>
  <si>
    <t xml:space="preserve">Razem oznakowanie pionowe </t>
  </si>
  <si>
    <t>D-07.02.01</t>
  </si>
  <si>
    <t>Nawierzchnie z płyt i kostki betonowej</t>
  </si>
  <si>
    <t>Razem nawierzchnie z płyt i kostki betonowej</t>
  </si>
  <si>
    <t>Nawierzchnie z płyt betonowych ostrzegawczych</t>
  </si>
  <si>
    <t>Betonowe obrzeża chodnikowe</t>
  </si>
  <si>
    <t>Razem betonowe obrzeża chodnikowe</t>
  </si>
  <si>
    <t>D-08.02.01A</t>
  </si>
  <si>
    <t>D-08.02.01B</t>
  </si>
  <si>
    <t>D-08.03.01</t>
  </si>
  <si>
    <t xml:space="preserve">Zieleń drogowa </t>
  </si>
  <si>
    <t>Meble miejskie</t>
  </si>
  <si>
    <t>razem meble miejskie</t>
  </si>
  <si>
    <t>RAZEM ZIELEŃ DROGOWA I MAŁA ARCHITEKTURA</t>
  </si>
  <si>
    <t>Zabezpieczenie drzew na okres wykonywania robót, drzewa o średnicy do 75 cm</t>
  </si>
  <si>
    <t>Cięcia do skrajni w koronach drzew o średnicy do 75 cm wraz z wywiezieniem gałęzi na odl. do 15 km</t>
  </si>
  <si>
    <t>Umocnienie powierzchniowe skarp przez plantowanie</t>
  </si>
  <si>
    <t>Inne roboty wykończeniowe</t>
  </si>
  <si>
    <t>Razem inne roboty wykońzceniowe</t>
  </si>
  <si>
    <t>Montaż znaków pionowych A,B i C wraz z słupkami z rur fi 70mm - folia II generacji</t>
  </si>
  <si>
    <t>1.9.1</t>
  </si>
  <si>
    <t>5.1.1</t>
  </si>
  <si>
    <t>5.2.2</t>
  </si>
  <si>
    <t>5.3.1</t>
  </si>
  <si>
    <t>6.1.1</t>
  </si>
  <si>
    <t>6.2.1</t>
  </si>
  <si>
    <t>8.1.1</t>
  </si>
  <si>
    <t>8.3.1</t>
  </si>
  <si>
    <t xml:space="preserve">Frezowanie nawierzchni bitumicznej średniej grubości do 5cm </t>
  </si>
  <si>
    <t>6.3.1</t>
  </si>
  <si>
    <t>Montaż znaków pionowych D i F wraz z słupkami z rur fi 70mm - folia II generacji</t>
  </si>
  <si>
    <t>Montaż znaków typu T na gotowych słupach</t>
  </si>
  <si>
    <t>6.4.1</t>
  </si>
  <si>
    <t>6.5.1</t>
  </si>
  <si>
    <t>Razem krawężniki polimerobetonowe</t>
  </si>
  <si>
    <t>45112210-0</t>
  </si>
  <si>
    <t>77211500-7</t>
  </si>
  <si>
    <t>45110000-1</t>
  </si>
  <si>
    <t>45111100-9</t>
  </si>
  <si>
    <t>45233320-8</t>
  </si>
  <si>
    <t>45233100-0</t>
  </si>
  <si>
    <t>44233290-8</t>
  </si>
  <si>
    <t>45233200-1</t>
  </si>
  <si>
    <t>45233261-6</t>
  </si>
  <si>
    <t>7.14.1</t>
  </si>
  <si>
    <t>7.16.1</t>
  </si>
  <si>
    <t>1.4.1</t>
  </si>
  <si>
    <t>1.10.1</t>
  </si>
  <si>
    <t>D-01.02.01</t>
  </si>
  <si>
    <t>D-04.07.01</t>
  </si>
  <si>
    <t>D-04.05.01</t>
  </si>
  <si>
    <t>D-08.01.01.A</t>
  </si>
  <si>
    <t>D-08.01.01.B</t>
  </si>
  <si>
    <t>D-05.03.11</t>
  </si>
  <si>
    <t>Razem oznakowanie poziome</t>
  </si>
  <si>
    <t>Wykonanie oznakowania poziomego</t>
  </si>
  <si>
    <t>Wykonanie oznakowanie pionowe</t>
  </si>
  <si>
    <t>8.5.1</t>
  </si>
  <si>
    <t>1.5.1</t>
  </si>
  <si>
    <t>1.8.1</t>
  </si>
  <si>
    <t>1.11.1</t>
  </si>
  <si>
    <t>5.6.1</t>
  </si>
  <si>
    <t>8.2.1</t>
  </si>
  <si>
    <t>Zakładanie trawników na terenie płaskim w gruncie kat. III z nawożeniem na 10 cm warstwie ziemi urodzajnej – z rocznym okresem pielęgnacji</t>
  </si>
  <si>
    <t>Zakładanie trawników na skarpach w gruncie kat. III z nawożeniem na 10 cm warstwie ziemi urodzajnej – z rocznym okresem pielęgnacji</t>
  </si>
  <si>
    <t xml:space="preserve">Wymiana wpustów deszczowych </t>
  </si>
  <si>
    <t>szt</t>
  </si>
  <si>
    <t>45233300-2</t>
  </si>
  <si>
    <t>Razem oczyszczenie i skropienie warstw bitumicznych</t>
  </si>
  <si>
    <t>D-04.04.02</t>
  </si>
  <si>
    <t>Podbudowa z kruszywa łamanego stabilizowanego mechanicznie</t>
  </si>
  <si>
    <t>Podbudowa i ulepszone podłoże  z kruszywa stabilizowanego cementem</t>
  </si>
  <si>
    <t>Mieszanka piaskowo-cementowa C1,5/2,  gr. 15cm</t>
  </si>
  <si>
    <t>Razem podbudowa i ulepszone podłoże  z kruszywa stabilizowanego cementem</t>
  </si>
  <si>
    <r>
      <rPr>
        <sz val="10"/>
        <rFont val="Arial"/>
        <family val="2"/>
        <charset val="1"/>
      </rPr>
      <t>m</t>
    </r>
    <r>
      <rPr>
        <vertAlign val="superscript"/>
        <sz val="10"/>
        <rFont val="Arial CE"/>
        <family val="2"/>
        <charset val="238"/>
      </rPr>
      <t>2</t>
    </r>
  </si>
  <si>
    <t xml:space="preserve">Warstwa wiążąca z betonu asfaltowego AC16W 35/50 gr. 6cm </t>
  </si>
  <si>
    <t>Warstwa ścieralna z SMA 11S gr. 4cm</t>
  </si>
  <si>
    <t>Mieszanka piaskowo-cementowa C3/4,  gr. 22cm</t>
  </si>
  <si>
    <t>Podsypka cementowo-piaskowa 1:4, gr. 22cm</t>
  </si>
  <si>
    <t>Podbudowa zasadnicza z betonu asfaltowgo AC 22P 35/50 gr.10cm</t>
  </si>
  <si>
    <t xml:space="preserve">Kostka kamienna granitowana łupana jednostronnie cięta i płomieniowana b. szarej gr.16cm </t>
  </si>
  <si>
    <t xml:space="preserve">Nawierzchnia z płyt betonowych według schematu CH7B </t>
  </si>
  <si>
    <t>Nawierzchnia z płyt betonowych według schematu CH6B</t>
  </si>
  <si>
    <t>Nawierzchnia z płyt betonowych według schmeatu CH6A</t>
  </si>
  <si>
    <t xml:space="preserve">Betonowe obrzeża chodnikowe 8x30x100cm </t>
  </si>
  <si>
    <t>Montaż słupków przeszkodowych -U5a</t>
  </si>
  <si>
    <t>Rozbiórka krawężników betonowych wraz z ławą betonową wraz z oczyszczeniem i utylizacją  materiałów z rozbiórki nie przewidzianych do ponownego wykorzystania</t>
  </si>
  <si>
    <t>oczyszczenie powierzchni warstwy konstrukcyjnej niebitumicznej</t>
  </si>
  <si>
    <t>oczyszczenie powierzchni warstwy konstrukcyjnej  bitumicznej ( w tym z kostki)</t>
  </si>
  <si>
    <t>skropienie powierzchni warstwy bitumicznej ( w tym z kostki kamiennej)</t>
  </si>
  <si>
    <t>skropienie powierzchni warstwy niebitumicznej</t>
  </si>
  <si>
    <t>Rondo</t>
  </si>
  <si>
    <t>ul.Mączna</t>
  </si>
  <si>
    <t>ul.Pszenna</t>
  </si>
  <si>
    <t>ul.Walecznych</t>
  </si>
  <si>
    <t>Podsypka cementowo-piaskowa 1:4, gr. 18cm</t>
  </si>
  <si>
    <t>Opasi, wysepki</t>
  </si>
  <si>
    <t>tereny płaskie</t>
  </si>
  <si>
    <t>skarpy</t>
  </si>
  <si>
    <t>Płyty kierunkowe ryflowane b. białej dla niewidomych 30x30cm (oznakowanie przejść dla pieszych)</t>
  </si>
  <si>
    <t xml:space="preserve">Płyty ostrzegawcze (pola uwagi z punktowymi wypukłościami) b.czerwonej dla niewidomych 30x30cm </t>
  </si>
  <si>
    <t>przejścia dla pieszych</t>
  </si>
  <si>
    <t>przystanek autobusowy</t>
  </si>
  <si>
    <t>Nawierzchnia z kostki betonowej 10x20cm b. grafitowej gr. 10cm według schematu Z4</t>
  </si>
  <si>
    <t>zatoka autobusowa</t>
  </si>
  <si>
    <r>
      <t xml:space="preserve">Kosze na śmieci wdeług Katalogu Mebli Miejskich Miasta Szczecin - </t>
    </r>
    <r>
      <rPr>
        <b/>
        <sz val="10"/>
        <rFont val="Arial"/>
        <family val="2"/>
        <charset val="238"/>
      </rPr>
      <t>K2</t>
    </r>
  </si>
  <si>
    <t>Inne</t>
  </si>
  <si>
    <t>Nasadzenia roślinnością niskopienną (barwinek pospolity)</t>
  </si>
  <si>
    <t>Krawężniki kamienne prostokątne jednofazowe 15x30x100 wraz z ławą betonową  - odcinki o promieniu  R=12m</t>
  </si>
  <si>
    <t>Krawężniki kamienne prostokątne jednofazowe 15x30x100 wraz z ławą betonową  - odcinki o promieniu  R=25m</t>
  </si>
  <si>
    <t>Krawężniki kamienne jednofazowe 15x30x100 wraz z ławą betonową - odcinki proste</t>
  </si>
  <si>
    <t>Krawężniki kamienne jednofazowe 15x30x100 wraz z ławą betonową  - odcinki o promieniu  R=0,5m</t>
  </si>
  <si>
    <t>Krawężniki kamienne jednofazowe 15x30x100 wraz z ławą betonową  - odcinki o promieniu  R=12m</t>
  </si>
  <si>
    <t>Krawężniki kamienne jednofazowe 15x30x100 wraz z ławą betonową  - odcinki o promieniu  R=16m</t>
  </si>
  <si>
    <t>Krawężniki kamienne jednofazowe 15x30x100 wraz z ławą betonową  - odcinki o promieniu  R=25m</t>
  </si>
  <si>
    <t>Krawężniki kamienne jednofazowe 15x30x100 wraz z ławą betonową - odcinki o promieniu R=6,5m</t>
  </si>
  <si>
    <t>Krawężniki kamienne jednofazowe 15x30x100 wraz z ławą betonową  - odcinki o promieniu  R=15m</t>
  </si>
  <si>
    <t>Krawężniki kamienne jednofazowe 15x30x100 wraz z ławą betonową  - odcinki o promieniu  R=30m</t>
  </si>
  <si>
    <t>Krawężniki kamienne prostokątne jednofazowe 15x30x100 wraz z ławą betonową  - odcinki o promieniu  R=8m</t>
  </si>
  <si>
    <t>Krawężniki kamienne prostokątne jednofazowe 15x30x100 wraz z ławą betonową  - odcinki proste</t>
  </si>
  <si>
    <t xml:space="preserve">Wykonanie ścianki z gazonów barwy grafitowej 40x60(30)x25cm(2 warstwy gazonów) wraz z podbudową z mieszanki piaskowo-cementowej C 1,5/2,0 gr. 10cm </t>
  </si>
  <si>
    <t xml:space="preserve"> Podbudowa zasadnicza z betonu klasy C16/20 gr. 15cm</t>
  </si>
  <si>
    <t xml:space="preserve">Warstwa ścieralna z betonu cementowego klasy min. C35/45 gr. 22cm
z dodatkiem zbrojenia rozproszonego w postaci włókien polipropylenowych
(dod. wzmocniona siatką zbrojeniową z prętów stalowych 
Ø16mm 15x15 na polach o szer. &lt;1,5m) o powierzchni uszorstnionej
 poprzez  tzw. szczotkowanie (miotełkowanie) poprzecznie do kierunku jazdy
</t>
  </si>
  <si>
    <t>szacunkowo:150</t>
  </si>
  <si>
    <t>8.4.1</t>
  </si>
  <si>
    <t>1.3.1</t>
  </si>
  <si>
    <t>D-04.06.02</t>
  </si>
  <si>
    <t>D-05.03.13</t>
  </si>
  <si>
    <t>D-06.01.01</t>
  </si>
  <si>
    <t>Krawężniki peronowe</t>
  </si>
  <si>
    <t>7.1.1</t>
  </si>
  <si>
    <t>7.2.1</t>
  </si>
  <si>
    <t>7.3.1</t>
  </si>
  <si>
    <t>7.4.1</t>
  </si>
  <si>
    <t>7.5.1</t>
  </si>
  <si>
    <t>7.6.1</t>
  </si>
  <si>
    <t>7.7.1</t>
  </si>
  <si>
    <t>7.8.1</t>
  </si>
  <si>
    <t>7.9.1</t>
  </si>
  <si>
    <t>7.10.1</t>
  </si>
  <si>
    <t>7.11.1</t>
  </si>
  <si>
    <t>7.12.1</t>
  </si>
  <si>
    <t>7.13.1</t>
  </si>
  <si>
    <t>7.14.2</t>
  </si>
  <si>
    <t>7.15.1</t>
  </si>
  <si>
    <t>7.17.1</t>
  </si>
  <si>
    <t>7.18.1</t>
  </si>
  <si>
    <t>7.19.1</t>
  </si>
  <si>
    <t>7.19.2</t>
  </si>
  <si>
    <t>7.20.1</t>
  </si>
  <si>
    <t>7.21.1</t>
  </si>
  <si>
    <t>8.7.1</t>
  </si>
  <si>
    <t>3.9.1</t>
  </si>
  <si>
    <t>3.13.1</t>
  </si>
  <si>
    <t>4.1.1</t>
  </si>
  <si>
    <t>4.3.1</t>
  </si>
  <si>
    <t>4.3.2</t>
  </si>
  <si>
    <t>4.3.3</t>
  </si>
  <si>
    <t>4.4.1</t>
  </si>
  <si>
    <t>4.4.2</t>
  </si>
  <si>
    <t>4.4.3</t>
  </si>
  <si>
    <t>4.4.4</t>
  </si>
  <si>
    <t>4.5.1</t>
  </si>
  <si>
    <t>Razem nawierzchnie z płyt betonowych ostrzegawczych</t>
  </si>
  <si>
    <r>
      <t xml:space="preserve">Ławki 180x65cm według katalogu mebli miejskich miasta Szczecin - </t>
    </r>
    <r>
      <rPr>
        <b/>
        <sz val="10"/>
        <rFont val="Arial"/>
        <family val="2"/>
        <charset val="238"/>
      </rPr>
      <t>L6</t>
    </r>
  </si>
  <si>
    <t>razem inne</t>
  </si>
  <si>
    <t>Razem podbudowy zasadnicze</t>
  </si>
  <si>
    <t>Przebudowa sieci teletechnicznej</t>
  </si>
  <si>
    <t>Przekładanie kabla doziemnego, grunt kategorii III, kabel do Fi·50·mm, pierwszy</t>
  </si>
  <si>
    <t>m</t>
  </si>
  <si>
    <t>Przekładanie kabla doziemnego, grunt kategorii III, kabel do Fi·50·mm, każdy następny</t>
  </si>
  <si>
    <t>Wykonanie przepustów pod drogami i innymi przeszkodami wykopem otwartym, grunt kategorii III, zabezpieczenie rurociągów rurą AROTA 110PS</t>
  </si>
  <si>
    <t>Wykonanie przepustów pod drogami i innymi przeszkodami wykopem otwartym, grunt kategorii III, przepust rurą dwudzielną zabezpieczenie rurociągów rurą dwudzielną AROT A 160PS</t>
  </si>
  <si>
    <t>Podwyższenie o 20·cm ramy studni 500x1000</t>
  </si>
  <si>
    <t>Podwyższenie o 20·cm ramy studni 600x1000</t>
  </si>
  <si>
    <t>Razem przebudowa sieci teletechnicznej</t>
  </si>
  <si>
    <t>D-01.03.04.11</t>
  </si>
  <si>
    <t>1.38.1</t>
  </si>
  <si>
    <t>1.39.1</t>
  </si>
  <si>
    <t>1.40.1</t>
  </si>
  <si>
    <t>1.41.1</t>
  </si>
  <si>
    <t>1.42.1</t>
  </si>
  <si>
    <t>1.43.1</t>
  </si>
  <si>
    <t>3.1.1.a</t>
  </si>
  <si>
    <t>2.2.1.a</t>
  </si>
  <si>
    <t>2.1.1.a</t>
  </si>
  <si>
    <t>obszar szacunkowy : 795-162-174=459m2</t>
  </si>
  <si>
    <t>szacunkowo:375-35-50=290m3</t>
  </si>
  <si>
    <t>3.2c</t>
  </si>
  <si>
    <t>3.3c</t>
  </si>
  <si>
    <t>3.4c</t>
  </si>
  <si>
    <t>3.5c</t>
  </si>
  <si>
    <t>3.6c</t>
  </si>
  <si>
    <t>3.7c</t>
  </si>
  <si>
    <t>obszar szacunkowy : 125-47-38=40m2</t>
  </si>
  <si>
    <t>obszar szacunkowy : 926-178-178=570m2</t>
  </si>
  <si>
    <t>4.2c</t>
  </si>
  <si>
    <t>3.12c</t>
  </si>
  <si>
    <t>3.8c</t>
  </si>
  <si>
    <t>3.10c</t>
  </si>
  <si>
    <t>3.11c</t>
  </si>
  <si>
    <t>zatoka autobusowa 110</t>
  </si>
  <si>
    <t>obszar szacunkowy : 2995-270-340=2385 m2</t>
  </si>
  <si>
    <t>CZĘŚĆ A - OBIEKTY DROGOWE I INFRASTRUKTURA</t>
  </si>
  <si>
    <t>I</t>
  </si>
  <si>
    <t>8</t>
  </si>
  <si>
    <t>9</t>
  </si>
  <si>
    <t>10</t>
  </si>
  <si>
    <t>11</t>
  </si>
  <si>
    <t>12</t>
  </si>
  <si>
    <t>13</t>
  </si>
  <si>
    <t>II</t>
  </si>
  <si>
    <t>III</t>
  </si>
  <si>
    <t>IV</t>
  </si>
  <si>
    <t>V</t>
  </si>
  <si>
    <t>VI</t>
  </si>
  <si>
    <t>VII</t>
  </si>
  <si>
    <t>VIII</t>
  </si>
  <si>
    <t>Usunięcie warstwy humusu i gruntów nienośnych o gr. do 50cm  wraz z wywózką na odkład lub poza teren budowy na odl. do 15 km</t>
  </si>
  <si>
    <t>Rozbiórka naw. bitumicznej o gr. do 15cm  wraz  podbudową z kostki kamiennej 16/18  i kruszywa o gr. do 30cm wraz z wywiezieniem mat. z rozbiórki poza teren budowy na odl. do 15 km</t>
  </si>
  <si>
    <t>Rozbiórka nawierzchni z kostki z kostki betonowej oraz płyt betonowych,  wraz z  podbudową średniej grubości do 20cm wraz z utylizacją i wywozem materiałów z rozbiórki poza budowę. (chodniki, zjazdy)na odl. do 15 km</t>
  </si>
  <si>
    <t>Rozbiórka obrzeży betonowych wraz z ławą betonową wraz z wywiezieniem poza teren budowy na odl. do 15 km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</si>
  <si>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 na odl. do 15 km) </t>
  </si>
  <si>
    <t xml:space="preserve">Podatek VAT: </t>
  </si>
  <si>
    <t>CZĘŚĆ A - OBIEKTY DROGOWE I INFRASTRUKTURA - KOSZTY ZDiTM RAZEM (netto):</t>
  </si>
  <si>
    <t>KOSZTY ZDiTM RAZEM A (brutto)</t>
  </si>
  <si>
    <t xml:space="preserve">TABELA ELEMENTÓW ROZLICZENIOWYCH </t>
  </si>
  <si>
    <r>
      <t>„Przebudowa skrzyżowania ul. Walecznych – Mączna – Pszenna w Szczecinie”</t>
    </r>
    <r>
      <rPr>
        <sz val="11"/>
        <rFont val="Times New Roman"/>
        <family val="1"/>
        <charset val="238"/>
      </rPr>
      <t xml:space="preserve"> </t>
    </r>
  </si>
  <si>
    <t xml:space="preserve">Rozbiórka naw. bitumicznej o gr. do 15cm  wraz  podbudową z kostki kamiennej 16/18  i kruszywa o gr. do 30cm wraz z wywiezieniem mat. z rozbiórki poza teren budowy </t>
  </si>
  <si>
    <t>1.8.1.b</t>
  </si>
  <si>
    <t>obszar szacunkowy : 270m2</t>
  </si>
  <si>
    <t>Rozbiórka nawierzchni z kostki z kostki betonowej oraz płyt betonowych,  wraz z  podbudową średniej grubości do 20cm wraz z utylizacją i wywozem materiałów z rozbiórki poza budowę. (chodniki, zjazdy)</t>
  </si>
  <si>
    <t>1.9.1.b</t>
  </si>
  <si>
    <t>obszar szacunkowy : 20+55+65+10+12= 162m2</t>
  </si>
  <si>
    <t>D-01.03.07</t>
  </si>
  <si>
    <t>Renowacja sieci kanalizacji ściekowej</t>
  </si>
  <si>
    <r>
      <t>Renowacja istniejącego kanału betonowego Dn0,60m</t>
    </r>
    <r>
      <rPr>
        <sz val="7"/>
        <rFont val="Arial"/>
        <family val="2"/>
        <charset val="238"/>
      </rPr>
      <t xml:space="preserve"> metoda rękawa pasowanego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</si>
  <si>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1.23.1</t>
  </si>
  <si>
    <r>
      <t>Renowacja istniejących studni rewizyjnych (4 szt.) na  kanale betonowym Dn0,60m</t>
    </r>
    <r>
      <rPr>
        <sz val="7"/>
        <rFont val="Arial"/>
        <family val="2"/>
        <charset val="238"/>
      </rPr>
      <t xml:space="preserve"> wraz niezbędnymi robotami przygotowawczymi i adaptacyjnymi ( a w szczególności: inspekcjach kamerą TV, robotami rozbiórkowymi i odtworzeniowymi, uzupełnieniem brakujących elementów, pompowaniem ścieków oraz z zagospodarowaniem odpadów, próbą szczelności</t>
    </r>
  </si>
  <si>
    <t>1.24.1</t>
  </si>
  <si>
    <t>Razem renowacja sieci kanalizacji ściekowej</t>
  </si>
  <si>
    <t>D-01.03.05</t>
  </si>
  <si>
    <t>1.25.1</t>
  </si>
  <si>
    <t xml:space="preserve">j.w. ale dla przewodu Dn200 z rur żeliwnych C40 </t>
  </si>
  <si>
    <t>1.26.1</t>
  </si>
  <si>
    <t xml:space="preserve">j.w. ale dla przewodu Dn100 z rur żeliwnych C40 </t>
  </si>
  <si>
    <t>1.27.1</t>
  </si>
  <si>
    <t xml:space="preserve">j.w. ale dla przewodu Dn80 z rur żeliwnych C40 </t>
  </si>
  <si>
    <t>1.28.1</t>
  </si>
  <si>
    <t>Wykonanie hydrantu nadziemnego Dn80, z zasuwą, robotami ziemnymi, próba szczelności</t>
  </si>
  <si>
    <t>1.29.1</t>
  </si>
  <si>
    <t>Wykonanie przyłącza wody Dy32-63mmPE jako odrzutu od proj. wodociągu oraz  połączenie  z istniejącym przewodem w32-63 na granicy działki</t>
  </si>
  <si>
    <t>1.30.1</t>
  </si>
  <si>
    <t>Wykonanie zasuwy odcinającej Dn100</t>
  </si>
  <si>
    <t>1.31.1</t>
  </si>
  <si>
    <t>Wykonanie zasuwy odcinającej Dn200</t>
  </si>
  <si>
    <t>1.32.1</t>
  </si>
  <si>
    <t>Wykonanie zasuwy odcinającej Dn600</t>
  </si>
  <si>
    <t>1.33.1</t>
  </si>
  <si>
    <t>1.34.1</t>
  </si>
  <si>
    <t>Rozebranie istniejącego wodociągu Dn100-200m wraz z wywiezieniem gruzu oraz zasypaniem wykopu z ubiciem lub zamulenie przewodu oraz uporządkowanie terenu</t>
  </si>
  <si>
    <t>1.35.1</t>
  </si>
  <si>
    <t>Rozebranie istniejącego wodociągu Dn600m wraz z wywiezieniem gruzu oraz zasypaniem wykopu z ubiciem lub zamulenie przewodu oraz uporządkowanie terenu</t>
  </si>
  <si>
    <t>1.36.1</t>
  </si>
  <si>
    <t xml:space="preserve">Dodatek na wodociąg tymczasowy Dy90mmPE </t>
  </si>
  <si>
    <t>1.37.1</t>
  </si>
  <si>
    <t>2.1.1.b</t>
  </si>
  <si>
    <t>2.2.1.b</t>
  </si>
  <si>
    <t>3.1.1.b</t>
  </si>
  <si>
    <t>obszar szacunkowy : 70+85+115=270 m2</t>
  </si>
  <si>
    <t>Przebudowa sieci wodociągowej</t>
  </si>
  <si>
    <t>Zasypywanie wykopów wraz zpodsypką, obsupką i zagęszczeniem (wymiana gruntu, dostawa piasku do 20 km) spycharkami i ręcznie z przemieszczeniem gruntu na odl. do 10 m w gruncie kat. I-III</t>
  </si>
  <si>
    <t xml:space="preserve">Razem zasypywanie wykopów </t>
  </si>
  <si>
    <t>KOSZTY ZWiK RAZEM B (brutto)</t>
  </si>
  <si>
    <t>Ułożenie wodociągu Dn600mm z rur żeliwnych C40 wraz z kształtkami, blokami oporowymi, niezbędnymi robotami rozbiórkowymi i odtworzeniowymi wraz z zagospodarowaniem odpadów, odwodnieniem wykopów, odtworzeniem istniejącej nawierzchni, połączeniem z istniejącą siecią wodociągową , dezynfekcją, próbą szczelności</t>
  </si>
  <si>
    <t xml:space="preserve">Montaż studni rewizyjnej-odwodnieniowej- z kręgów betonowych Dn1,20m wraz z niezbędnymi robotami rozbiórkowymi, odwodnieniem wykopów </t>
  </si>
  <si>
    <t>szacunkowo:857,78m3</t>
  </si>
  <si>
    <t>szacunkowo:759,63</t>
  </si>
  <si>
    <t xml:space="preserve">CZĘŚĆ B - Renowacja kanzalizacji sanitarnej, sieć wodociągowa </t>
  </si>
  <si>
    <t>1.8.1.a</t>
  </si>
  <si>
    <t>obszar szacunkowy : 340m2</t>
  </si>
  <si>
    <t>1.9.1.a</t>
  </si>
  <si>
    <t>obszar szacunkowy : 30+20+17+40+67 =174 m2</t>
  </si>
  <si>
    <t>Przebudowa sieci kanalizacji deszczowej</t>
  </si>
  <si>
    <t>1.12.1</t>
  </si>
  <si>
    <r>
      <t xml:space="preserve">j.w – ale dla </t>
    </r>
    <r>
      <rPr>
        <b/>
        <sz val="7"/>
        <rFont val="Arial"/>
        <family val="2"/>
        <charset val="238"/>
      </rPr>
      <t>kanałów Dn0,30m z rur betonowych</t>
    </r>
    <r>
      <rPr>
        <sz val="7"/>
        <rFont val="Arial"/>
        <family val="2"/>
        <charset val="238"/>
      </rPr>
      <t xml:space="preserve"> </t>
    </r>
  </si>
  <si>
    <t>1.13.1</t>
  </si>
  <si>
    <r>
      <t xml:space="preserve">Ułożenie przykanalików </t>
    </r>
    <r>
      <rPr>
        <b/>
        <sz val="7"/>
        <rFont val="Arial"/>
        <family val="2"/>
        <charset val="238"/>
      </rPr>
      <t>Dn0,20m z rur PVC</t>
    </r>
    <r>
      <rPr>
        <sz val="7"/>
        <rFont val="Arial"/>
        <family val="2"/>
        <charset val="238"/>
      </rPr>
      <t xml:space="preserve"> na podsypce piaskowej wraz z wykonaniem robót ziemnych, niezbędnymi robotami rozbiórkowymi i odtworzeniowymi, próbą szczelności</t>
    </r>
  </si>
  <si>
    <t>1.14.1</t>
  </si>
  <si>
    <t>1.15.1</t>
  </si>
  <si>
    <t>1.16.1</t>
  </si>
  <si>
    <t>1.17.1</t>
  </si>
  <si>
    <t>1.18.1</t>
  </si>
  <si>
    <t>1.19.1</t>
  </si>
  <si>
    <t>1.20.1</t>
  </si>
  <si>
    <t>1.21.1</t>
  </si>
  <si>
    <t xml:space="preserve">CZĘŚĆ C - sieć kanalizacji deszczowej </t>
  </si>
  <si>
    <r>
      <t xml:space="preserve">Ułożenie </t>
    </r>
    <r>
      <rPr>
        <b/>
        <sz val="7"/>
        <rFont val="Arial"/>
        <family val="2"/>
        <charset val="238"/>
      </rPr>
      <t>kanałów Dn0,80m z rur betonowych</t>
    </r>
    <r>
      <rPr>
        <sz val="7"/>
        <rFont val="Arial"/>
        <family val="2"/>
        <charset val="238"/>
      </rPr>
      <t xml:space="preserve">  wraz z  niezbędnymi robotami rozbiórkowymi i odtworzeniowymi wraz z zagospodarowaniem odpadów, odwodnieniem wykopów, odtworzeniem istniejącej nawierzchni, połączeniem z istniejącą kanalizacją deszczową, próbą szczelności</t>
    </r>
  </si>
  <si>
    <r>
      <t xml:space="preserve">Montaż </t>
    </r>
    <r>
      <rPr>
        <b/>
        <sz val="7"/>
        <rFont val="Arial"/>
        <family val="2"/>
        <charset val="238"/>
      </rPr>
      <t>studni rewizyjnej z kręgów</t>
    </r>
    <r>
      <rPr>
        <sz val="7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betonowych Dn1,50m</t>
    </r>
    <r>
      <rPr>
        <sz val="7"/>
        <rFont val="Arial"/>
        <family val="2"/>
        <charset val="238"/>
      </rPr>
      <t xml:space="preserve"> na istniejącym kanale dn800 wraz z niezbędnymi robotami rozbiórkowymi, odwodnieniem wykopów,</t>
    </r>
  </si>
  <si>
    <r>
      <t xml:space="preserve">Montaż </t>
    </r>
    <r>
      <rPr>
        <b/>
        <sz val="7"/>
        <rFont val="Arial"/>
        <family val="2"/>
        <charset val="238"/>
      </rPr>
      <t>studni rewizyjnych z kręgów betonowych Dn1,20m</t>
    </r>
    <r>
      <rPr>
        <sz val="7"/>
        <rFont val="Arial"/>
        <family val="2"/>
        <charset val="238"/>
      </rPr>
      <t xml:space="preserve"> wraz z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</si>
  <si>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tworzyw sztucznych Dn0,425m</t>
    </r>
    <r>
      <rPr>
        <sz val="7"/>
        <rFont val="Arial"/>
        <family val="2"/>
        <charset val="238"/>
      </rPr>
      <t xml:space="preserve"> wraz z  niezbędnymi robotami rozbiórkowymi, odwodnieniem wykopów </t>
    </r>
  </si>
  <si>
    <r>
      <t xml:space="preserve">Montaż </t>
    </r>
    <r>
      <rPr>
        <b/>
        <sz val="7"/>
        <rFont val="Arial"/>
        <family val="2"/>
        <charset val="238"/>
      </rPr>
      <t>studni rewizyjnych z wpustem ulicznym</t>
    </r>
    <r>
      <rPr>
        <sz val="7"/>
        <rFont val="Arial"/>
        <family val="2"/>
        <charset val="238"/>
      </rPr>
      <t xml:space="preserve"> z kręgów betonowych Dn0,45m, osadnikiem H=0,5m wraz z niezbędnymi robotami rozbiórkowymi, odwodnieniem wykopów</t>
    </r>
  </si>
  <si>
    <r>
      <t xml:space="preserve">Wykonanie </t>
    </r>
    <r>
      <rPr>
        <b/>
        <sz val="7"/>
        <rFont val="Arial"/>
        <family val="2"/>
        <charset val="238"/>
      </rPr>
      <t>separatora i osadnika 50/500/5000</t>
    </r>
    <r>
      <rPr>
        <sz val="7"/>
        <rFont val="Arial"/>
        <family val="2"/>
        <charset val="238"/>
      </rPr>
      <t xml:space="preserve"> wraz z odwodnieniem wykopów, umocnieniem i mikroniwelacją terenu, </t>
    </r>
  </si>
  <si>
    <r>
      <t xml:space="preserve">Wykonanie </t>
    </r>
    <r>
      <rPr>
        <b/>
        <sz val="7"/>
        <rFont val="Arial"/>
        <family val="2"/>
        <charset val="238"/>
      </rPr>
      <t>Wylotu deszczowego</t>
    </r>
    <r>
      <rPr>
        <sz val="7"/>
        <rFont val="Arial"/>
        <family val="2"/>
        <charset val="238"/>
      </rPr>
      <t xml:space="preserve"> wraz z odwodnieniem wykopów, klapą p/cofkowa, umocnieniem brzegów gabionami, renowacją istniejącego przyczółka i mikroniwelacją terenu,</t>
    </r>
  </si>
  <si>
    <t>Razem przebudowa sieci kanalizacji deszczowej</t>
  </si>
  <si>
    <r>
      <t>Rozebranie/zamulenie istniejącego kanału Dn0,30-0,20m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</si>
  <si>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r>
      <t>Rozebranie/zamulenie istniejącego kanału Dn0,80m</t>
    </r>
    <r>
      <rPr>
        <sz val="7"/>
        <rFont val="Arial"/>
        <family val="2"/>
        <charset val="238"/>
      </rPr>
      <t xml:space="preserve"> ze studniami wraz z wywiezieniem gruzu oraz uporządkowanie terenu</t>
    </r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</si>
  <si>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demontowany wodociąg + wykop pod studnie odwodnieniową </t>
  </si>
  <si>
    <t xml:space="preserve">Wykopy w gruncie kat. I-III wraz z wywiezieniem urobku poza teren budowy na odległość do 20 km wraz z załądunkiem ręcznym (wykopy ręczne i mechaniczne z załadunkiem, pełne umocnienie wykopów wraz z rozbiórką) + wykop pod demontowaną sieć kanalizacji desczowej </t>
  </si>
  <si>
    <t>IX</t>
  </si>
  <si>
    <t>X</t>
  </si>
  <si>
    <t>XI</t>
  </si>
  <si>
    <t>XII</t>
  </si>
  <si>
    <t>XIII</t>
  </si>
  <si>
    <t>szacunkowo:1067,08m3</t>
  </si>
  <si>
    <t>szacunkowo:977,44</t>
  </si>
  <si>
    <t>1.22.2</t>
  </si>
  <si>
    <t>Humusowanie skarp z obsianiem przy grub. warstwy humusu 5 cm</t>
  </si>
  <si>
    <t>RAZEM CZĘŚĆ C
 KOSZTY WGK</t>
  </si>
  <si>
    <t>KOSZTY WGK RAZEM C (brutto)</t>
  </si>
  <si>
    <t>Spawanie rury preizolowanej Dn250mm</t>
  </si>
  <si>
    <t>Wykonanie badania spawu metodą ultradźwiękową</t>
  </si>
  <si>
    <t xml:space="preserve">Mufowanie złącza rur preizolowanych o śr. płaszcza 450mm  </t>
  </si>
  <si>
    <t>Kolano preizolowane symetryczne Dn250/450mm kąt 90°</t>
  </si>
  <si>
    <t>Kolano preizolowane symetryczne Dn250/450mm kąt 36°</t>
  </si>
  <si>
    <t>Dennice stalowe Dn250mm wraz z zakończeniem izolacji Dz450mm</t>
  </si>
  <si>
    <t>Maty kompensacyjne o wym. 1000x500x40</t>
  </si>
  <si>
    <t>Płukanie sieci cieplej Dn250mm</t>
  </si>
  <si>
    <t>Próba szczelności sieci cieplnej Dn250mm</t>
  </si>
  <si>
    <t>Sprawdzenie instalacji alarmowej sieci cieplnej</t>
  </si>
  <si>
    <t>Kanalizacja teletechniczna z rur RHDPE Dn40mm z wykonaniem niezbędnych robót ziemnych</t>
  </si>
  <si>
    <t xml:space="preserve">Wykonanie próby ciśnieniowej kanalizacji teletechnicznej </t>
  </si>
  <si>
    <t>Wykonanie geodezyjnej inwentaryzacji powykonawczej</t>
  </si>
  <si>
    <t>Wykonanie dokumentacji powykonawczej</t>
  </si>
  <si>
    <t>kpl</t>
  </si>
  <si>
    <t>kpl.</t>
  </si>
  <si>
    <t>Sieć cieplna z rur preizolowanych Dn250/450mm z wykonaniem niezbędnych robót ziemnych</t>
  </si>
  <si>
    <t>CZĘŚĆ D - sieć ciepłownicza wraz z kanalizacją teletechniczną</t>
  </si>
  <si>
    <t>RAZEM CZĘŚĆ D
 KOSZTY SEC</t>
  </si>
  <si>
    <t xml:space="preserve">Profilowanie i zagęszczenie podłoża pod warstwy konstrukcyjne nawierzchni, grunt kat. I-III. (roboty obejmują również wykopy do rzędnej koryta  proj. nawierzchni (do gł. do 50cm od spodu istn. Podbudowy) z wywiezieniem urobku poza teren budowy) </t>
  </si>
  <si>
    <t>obszar szacunkowy : 340+70+60+30+25+17+21= 563m2</t>
  </si>
  <si>
    <t>3.6.1.a</t>
  </si>
  <si>
    <t>obszar szacunkowy : 340+71 = 411m2</t>
  </si>
  <si>
    <t>3.7.1.a</t>
  </si>
  <si>
    <t>obszar szacunkowy : 17+40+30+20+17+21=145m2</t>
  </si>
  <si>
    <t>3.8.1.a</t>
  </si>
  <si>
    <t>obszar szacunkowy : 17+21 = 38m2</t>
  </si>
  <si>
    <t>3.10.1.a</t>
  </si>
  <si>
    <t>obszar szacunkowy : 71+17+40+30+20=178m2</t>
  </si>
  <si>
    <t>3.11.1.a</t>
  </si>
  <si>
    <t>obszar szacunkowy : 340 m2</t>
  </si>
  <si>
    <t>3.12.1.a</t>
  </si>
  <si>
    <t>4.2.1.a</t>
  </si>
  <si>
    <t>XIV</t>
  </si>
  <si>
    <t>XV</t>
  </si>
  <si>
    <t xml:space="preserve">ROBOTY PRZYGOTOWAWCZE </t>
  </si>
  <si>
    <t>Razem przebudowa sieci wodociągowej</t>
  </si>
  <si>
    <t>RAZEM CZĘŚĆ B
 KOSZTY ZWiK</t>
  </si>
  <si>
    <t>KOSZTY SEC RAZEM D (brutto)</t>
  </si>
  <si>
    <t>RAZEM CAŁOŚĆ Z VAT (brutto)</t>
  </si>
  <si>
    <t>RAZEM CAŁOŚĆ  A+B+C+D (netto)</t>
  </si>
  <si>
    <t>Podatek VAT</t>
  </si>
  <si>
    <t xml:space="preserve">Usunięcie drzew i krzewów </t>
  </si>
  <si>
    <t>Mechaniczne ścinanie drzew o średnicy do 15cm wraz z karczowaniem pni oraz wywiezieniem dłużyc, gałęzi i karpiny na odl. 15km</t>
  </si>
  <si>
    <t>Mechaniczne ścinanie drzew o średnicy 16-25cm wraz z karczowaniem pni oraz wywiezieniem dłużyc, gałęzi i karpiny na odl. 15km</t>
  </si>
  <si>
    <t>1.6.1</t>
  </si>
  <si>
    <t>Mechaniczne ścinanie drzew o średnicy 26-35cm wraz z karczowaniem pni oraz wywiezieniem dłużyc, gałęzi i karpiny na odl. 15km</t>
  </si>
  <si>
    <t>1.7.1</t>
  </si>
  <si>
    <t>Mechaniczne ścinanie drzew o średnicy 36-45cm wraz z karczowaniem pni oraz wywiezieniem dłużyc, gałęzi i karpiny na odl. 15km</t>
  </si>
  <si>
    <t>Mechaniczne ścinanie drzew o średnicy większej niż 55cm wraz z karczowaniem pni oraz wywiezieniem dłużyc, gałęzi i karpiny na odl. 15km</t>
  </si>
  <si>
    <t>Razem usunięcie drzew i krzewów</t>
  </si>
  <si>
    <t>D-01.03.02A</t>
  </si>
  <si>
    <t>Likwidacja kolizji elektroenergetycznych</t>
  </si>
  <si>
    <t>Demontaż złącza kablowego ZKP (dla nieistn. tymczasowej sygnalizacji)</t>
  </si>
  <si>
    <t>Demontaż węzła kablowego WK-6</t>
  </si>
  <si>
    <t>Demontaż słupów żelbetowych linii NN pojedynczych z podporą</t>
  </si>
  <si>
    <t>Kopanie koparkami podsiębiernymi rowów dla kabli o głębokości do 0.8 m i szer. dna do 0.4 m w gruncie kat. III-IV - odkopanie istniejących linii kablowych</t>
  </si>
  <si>
    <t>Ręczne kopanie rowów dla kabli o głębokości do 0.8 m i szer. dna do 0.4 m w gruncie kat. IV - odkopanie istniejących linii kablowych</t>
  </si>
  <si>
    <t>Demontaż kabli wielożyłowych o masie do 2.0 kg/m układanych w gruncie kat. III-I</t>
  </si>
  <si>
    <t>Kopanie koparkami podsiębiernymi rowów dla kabli o głębokości do 1.0 m i szer. dna do 0.4 m w gruncie kat. III-IV - odkopanie istniejących linii kablowych</t>
  </si>
  <si>
    <t>1.22.1</t>
  </si>
  <si>
    <t>Ręczne kopanie rowów dla kabli o głębokości do 1.0 m i szer. dna do 0.4 m w gruncie kat. IV - odkopanie istniejących linii kablowych</t>
  </si>
  <si>
    <t>Demontaż kabli wielożyłowych o masie do 2.0 kg/m układanych w gruncie kat. III-IV</t>
  </si>
  <si>
    <t>Demontaż i ponowny montaż przewodów izolowanych linii NN o przekroju 95 mm2</t>
  </si>
  <si>
    <t>km/1 przew.</t>
  </si>
  <si>
    <t>Montaż istn. węzła kablowego WK-6</t>
  </si>
  <si>
    <t>Montaż proj. szafy kablowej SK-4 z wyposażeniem</t>
  </si>
  <si>
    <t>szafka kablowa SK-4</t>
  </si>
  <si>
    <t>1.28</t>
  </si>
  <si>
    <t>Montaż i stawianie słupów linii napowietrznej nn - pojedynczy z ustojami, kompletny, wraz z podłączeniem linii napowietrznej 0,4kV</t>
  </si>
  <si>
    <t>Układanie bednarki w kanałach na gotowych uchwytach - bednarka do 120 mm2</t>
  </si>
  <si>
    <t>Kopanie koparkami podsiębiernymi rowów dla kabli o głębokości do 0.8 m i szer. dna do 0.4 m w gruncie kat. III-IV - kopanie pod nowe trasy</t>
  </si>
  <si>
    <t>Układanie bednarki w rowach kablowych - bednarka do 120 mm2</t>
  </si>
  <si>
    <t>bednarka stalowa ocynkowana FeZn 30x4mm</t>
  </si>
  <si>
    <t>Układanie bednarki w kanałach lub tunelach luzem - bednarka do 120 mm2</t>
  </si>
  <si>
    <t>Łączenie przewodów uziemiających przez spawanie w wykopie - bednarka 120 mm2</t>
  </si>
  <si>
    <t>Nasypanie warstwy piasku grubości 0.1 m na dno rowu kablowego o szer.do 0.4 m</t>
  </si>
  <si>
    <t>Układanie rur ochronnych z PCW o średnicy 110</t>
  </si>
  <si>
    <t>Rura osłonowa kabli typu DVK 110</t>
  </si>
  <si>
    <t>Układanie rur ochronnych z RHDPEp o średnicy 110</t>
  </si>
  <si>
    <t>Rura osłonowa kabli typu SRS 110</t>
  </si>
  <si>
    <t>Układanie rur ochronnych z RHDPEp o średnicy do 110 dwudzielna</t>
  </si>
  <si>
    <t>Rura osłonowa kabli typu A 110 PS</t>
  </si>
  <si>
    <t>Ręczne układanie kabli wielożyłowych o masie do 3.0 kg/m na napięcie znamionowe poniżej 110 kV w rowach kablowych (NAYY-J 4x70 0,6/1kV) - zasilanie szafki SOU-351 i SO</t>
  </si>
  <si>
    <t>Ręczne układanie kabli wielożyłowych o masie do 3.0 kg/m na napięcie znamionowe poniżej 110 kV w rowach kablowych (NAY2Y-J 4x150 0,6/1kV)</t>
  </si>
  <si>
    <t>Kabel energetyczny nn 0,4kV typu NAYY-J 4x70mm2 0,6/1kV</t>
  </si>
  <si>
    <t>Ręczne układanie kabli wielożyłowych o masie do 3.0 kg/m na napięcie znamionowe poniżej 110 kV w rowach kablowych - kable istniejące (przemieszczenie)</t>
  </si>
  <si>
    <t>Kabel energetyczny nn 0,4kV typu NAY2Y-J 4x150mm2, 0,6/1kV</t>
  </si>
  <si>
    <t>Układanie kabli wielożyłowych o masie do 3.0 kg/m na napięcie znamionowe poniżej 110 kV w rurach pustakach lub kanałach zamkniętych - kable istniejące (przemieszczenie)</t>
  </si>
  <si>
    <t>Ręczne układanie folii na kablu - budowa - dla kabli nn</t>
  </si>
  <si>
    <t>Montaż w rowach muf przelotowych na kablach jednożyłowych z żyłami Al o przekroju do 240 mm2 na napięcie do 1 kV o izolacji i powłoce z tworzyw sztucznych</t>
  </si>
  <si>
    <t>Mufa przelotowa POLJ-01/4x 50-150-PL01</t>
  </si>
  <si>
    <t>Mechaniczne zasypywanie rowów dla kabli o głębokości do 0.8 m i szer. dna do 0.4 m w gruncie kat. III-IV</t>
  </si>
  <si>
    <t>1.44.1</t>
  </si>
  <si>
    <t>Mechaniczne zasypywanie rowów dla kabli o głębokości do 0.6 m i szer. dna do 0.4 m w gruncie kat. III-IV</t>
  </si>
  <si>
    <t>1.45.1</t>
  </si>
  <si>
    <t>Kopanie koparkami podsiębiernymi rowów dla kabli o głębokości do 1.0 m i szer. dna do 0.4 m w gruncie kat. III-IV - kopanie pod nowe trasy</t>
  </si>
  <si>
    <t>1.46.1</t>
  </si>
  <si>
    <t>1.47.1</t>
  </si>
  <si>
    <t>Układanie rur ochronnych z RHDPEp o średnicy 160 (dla istn. kabli)</t>
  </si>
  <si>
    <t>1.48.1</t>
  </si>
  <si>
    <t>Rura osłonowa kabli typu SRS 160</t>
  </si>
  <si>
    <t>Układanie rur ochronnych z RHDPEp o średnicy 160 mm dwudzielna</t>
  </si>
  <si>
    <t>1.49.1</t>
  </si>
  <si>
    <t>Rura osłonowa kabli dzielona typu A 160 PS</t>
  </si>
  <si>
    <t>Układanie rur ochronnych z RHDPEp o średnicy 160 (dla proj. kabli)</t>
  </si>
  <si>
    <t>1.50.1</t>
  </si>
  <si>
    <t>Rura osłonowa do kabli typu SRS 160</t>
  </si>
  <si>
    <t>Ręczne układanie kabli jednożyłowych o masie do 3.0 kg/m na napięcie znamionowe poniżej 110 kV w rowach kablowych - przemieszczenie istniejących kabli</t>
  </si>
  <si>
    <t>1.51.1</t>
  </si>
  <si>
    <t>Układanie istniejących kabli jednożyłowych o masie do 3.0 kg/m na napięcie znamionowe poniżej 110 kV w rurach, pustakach lub kanałach zamkniętych</t>
  </si>
  <si>
    <t>1.52.1</t>
  </si>
  <si>
    <t>Ręczne układanie kabli jednożyłowych o masie do 3.0 kg/m na napięcie znamionowe poniżej 110 kV w rowach kablowych (NA2XS(F)2Y 1x150/25 12/20kV) - dostarczenie materiału w zakresie ENEA Operator sp. z o.o.</t>
  </si>
  <si>
    <t>1.53.1</t>
  </si>
  <si>
    <t>układanie bez materiału</t>
  </si>
  <si>
    <t>Układanie kabli jednożyłowych o masie do 3.0 kg/m na napięcie znamionowe poniżej 110 kV w rurach, pustakach lub kanałach zamkniętych (NA2XS(F)2Y 1x150/25 12/20kV)  - dostarczenie materiału w zakresie ENEA Operator sp. z o.o.</t>
  </si>
  <si>
    <t>1.54.1</t>
  </si>
  <si>
    <t>Montaż w rowach muf przelotowych SN (dla kabla 3xXRUHAKXS 1x120/50 12/20kV)</t>
  </si>
  <si>
    <t>1.55.1</t>
  </si>
  <si>
    <t>Wykonanie montażu, mufa kablowa po stronie ENEA Operator Sp. z o.o.</t>
  </si>
  <si>
    <t>Montaż w rowach muf przelotowych SN (dla kabla 3xNA2XS(F)2Y 1x150/25 12/20kV i 3x YHdAKX 1x120/50 12/20kV)</t>
  </si>
  <si>
    <t>1.56.1</t>
  </si>
  <si>
    <t>Ręczne układanie folii na kablu - budowa - dla KABLA SN</t>
  </si>
  <si>
    <t>1.57.1</t>
  </si>
  <si>
    <t>Mechaniczne zasypywanie rowów dla kabli o głębokości do 1.0 m i szer. dna do 0.4 m w gruncie kat. III-IV</t>
  </si>
  <si>
    <t>1.58.1</t>
  </si>
  <si>
    <t>1.59.1</t>
  </si>
  <si>
    <t>1.60.1</t>
  </si>
  <si>
    <t>Badanie linii kablowej o ilości żył do 4</t>
  </si>
  <si>
    <t>odc.</t>
  </si>
  <si>
    <t>1.62.1</t>
  </si>
  <si>
    <t>pomiar kompletny</t>
  </si>
  <si>
    <t>Badanie linii kablowej SN - istniejące odcinki po przełożeniu, komplet pomiarów</t>
  </si>
  <si>
    <t>pomiar</t>
  </si>
  <si>
    <t>1.63.1</t>
  </si>
  <si>
    <t>razem likwidacja kolizji elektroenergetycznych</t>
  </si>
  <si>
    <t>2.1</t>
  </si>
  <si>
    <t>2.2</t>
  </si>
  <si>
    <t>2.3</t>
  </si>
  <si>
    <t>2.4</t>
  </si>
  <si>
    <t>2.5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</si>
  <si>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</si>
  <si>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</si>
  <si>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</si>
  <si>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</si>
  <si>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</si>
  <si>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</si>
  <si>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</si>
  <si>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</si>
  <si>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</si>
  <si>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</si>
  <si>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</si>
  <si>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</si>
  <si>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</si>
  <si>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</si>
  <si>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</si>
  <si>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</si>
  <si>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</si>
  <si>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</si>
  <si>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</si>
  <si>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</si>
  <si>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</si>
  <si>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</si>
  <si>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</si>
  <si>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</si>
  <si>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</si>
  <si>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</si>
  <si>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</si>
  <si>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</si>
  <si>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</si>
  <si>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</si>
  <si>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</si>
  <si>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</si>
  <si>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Badania i pomiary instalacji uziemiającej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</si>
  <si>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</si>
  <si>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</si>
  <si>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</si>
  <si>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</si>
  <si>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</si>
  <si>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</si>
  <si>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</si>
  <si>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</si>
  <si>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</si>
  <si>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</si>
  <si>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</si>
  <si>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</si>
  <si>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</si>
  <si>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</si>
  <si>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</si>
  <si>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D-07.07.01</t>
  </si>
  <si>
    <t>Oświetlenie drogowe</t>
  </si>
  <si>
    <t>Kopanie koparkami podsiębiernymi rowów dla kabli o głębokości do 0.8 m i szer. dna do 0.4 m w gruncie kat. III-IV</t>
  </si>
  <si>
    <t>6.8.1</t>
  </si>
  <si>
    <t>Mechaniczne zasypywanie rowów dla kabli o głębokości do 0.8 m i szer. dna do 0.4 m w gruncie kat. III-IV</t>
  </si>
  <si>
    <t>6.9.1</t>
  </si>
  <si>
    <t>Demontaż przewodów linii NN</t>
  </si>
  <si>
    <t>6.10.1</t>
  </si>
  <si>
    <t>demontaż linii napowietrznej</t>
  </si>
  <si>
    <t>Demontaż kabli wielożyłowych o masie do 1.0 kg/m na napięcie znamionowe poniżej 110 kV w rowach kablowych</t>
  </si>
  <si>
    <t>6.11.1</t>
  </si>
  <si>
    <t>demontaż linii kablowej nn (zasilanie oświetlenia)</t>
  </si>
  <si>
    <t>Demontaż słupów oświetleniowych o masie do 100 kg</t>
  </si>
  <si>
    <t>6.12.1</t>
  </si>
  <si>
    <t xml:space="preserve">demontaż istn. słupów oświetleniowych 
w obrębie ronda Mączna-Pszenna-Walecznych </t>
  </si>
  <si>
    <t>Demontaż opraw oświetlenia zewnętrznego na trzpieniu słupa lub wysięgniku, wraz z wysięgnikiem</t>
  </si>
  <si>
    <t>6.13.1</t>
  </si>
  <si>
    <t xml:space="preserve">demontaż istn. opraw oświetleniowych 
w obrębie ronda Mączna-Pszenna-Walecznych </t>
  </si>
  <si>
    <t>Demontaż istn. szafki oświetleniowej</t>
  </si>
  <si>
    <t>6.14.1</t>
  </si>
  <si>
    <t>Demontaż istn. szafki oświetleniowej SO351</t>
  </si>
  <si>
    <t>Kopanie koparkami podsiębiernymi rowów dla kabli o głębokoci do 0.8 m i szer. dna do 0.4 m w gruncie kat. III-IV</t>
  </si>
  <si>
    <t>6.15.1</t>
  </si>
  <si>
    <t>Nasypanie warstwy piasku gruboci 0.1 m na dno rowu kablowego o szer.
do 0.4 m</t>
  </si>
  <si>
    <t>6.16.1</t>
  </si>
  <si>
    <t>Układanie rur ochronnych z PCW o rednicy do 75 mm w wykopie</t>
  </si>
  <si>
    <t>6.17.1</t>
  </si>
  <si>
    <t>rura osłonowa DVK 75 dwuścienna</t>
  </si>
  <si>
    <t>Układanie rur ochronnych z RHDPEp o średnicy do 110/10mm w wykopie</t>
  </si>
  <si>
    <t>6.18.1</t>
  </si>
  <si>
    <t>rura osłonowa SRS 110</t>
  </si>
  <si>
    <t>Układanie rur ochronnych giętkich z PCW o rednicy do 50mm w wykopie - zabezpieczenie kabla przy słupach</t>
  </si>
  <si>
    <t>6.19.1</t>
  </si>
  <si>
    <t>rura osłonowa DVR 50</t>
  </si>
  <si>
    <t>Układanie rur ochronnych UV o średnicy do 50mm na słupie, wraz z osprzętem (kompletne)</t>
  </si>
  <si>
    <t>6.20.1</t>
  </si>
  <si>
    <t>rura osłonowa UV</t>
  </si>
  <si>
    <t>Ręczne układanie kabli wielożyłowych o masie do 1.0 kg/m na napięcie znamionowe poniżej 110 kV w rowach kablowych (YAKY 4x25mm2)</t>
  </si>
  <si>
    <t>6.21.1</t>
  </si>
  <si>
    <t>kabel YAKY 0,6/1kV 4x25mm2</t>
  </si>
  <si>
    <t>Układanie kabli wielożyłowych o masie do 1.0 kg/m na napięcie znamionowe poniżej 110 kV w rurach pustakach lub kanałach zamkniętych</t>
  </si>
  <si>
    <t>6.22.1</t>
  </si>
  <si>
    <t>Montaż  czteropalczatki typu SKE 4F</t>
  </si>
  <si>
    <t>6.23.1</t>
  </si>
  <si>
    <t>6.24.1</t>
  </si>
  <si>
    <t>bednarka stalowa FeZn 25x4mm</t>
  </si>
  <si>
    <t>6.25.1</t>
  </si>
  <si>
    <t>6.26.1</t>
  </si>
  <si>
    <t>Mechaniczne zasypywanie rowów dla kabli o głębokoci do 0.6 m i szer. dna do 0.4 m w gruncie kat. III-IV</t>
  </si>
  <si>
    <t>6.27.1</t>
  </si>
  <si>
    <t>Montaż i stawianie słupów oświetleniowych o masie do 300 kg</t>
  </si>
  <si>
    <t>6.28.1</t>
  </si>
  <si>
    <t>słup oświetleniowy typu 09/60/4 o dł. nadziemnej 9m</t>
  </si>
  <si>
    <t>Montaż i stawianie słupów oświetleniowych o masie do 300 kg z uziemieniem</t>
  </si>
  <si>
    <t>6.29.1</t>
  </si>
  <si>
    <t>słup oświetleniowy typu 09/60/4 o dł. nadziemnej 9m ze złączem kontrolnym</t>
  </si>
  <si>
    <t>Montaż i stawianie słupów oświetleniowych o masie do 100 kg</t>
  </si>
  <si>
    <t>6.30.1</t>
  </si>
  <si>
    <t>słup oświetleniowy typu 06/60/4 o dł. nadziemnej 6m</t>
  </si>
  <si>
    <t>Montaż i stawianie słupów oświetleniowych o masie do 100 kg z uziemieniem</t>
  </si>
  <si>
    <t>6.31.1</t>
  </si>
  <si>
    <t>słup oświetleniowy typu 06/60/4 o dł. nadziemnej 6m ze złączem kontrolnym</t>
  </si>
  <si>
    <t>Montaż i stawianie słupów oświetleniowych o masie do 100 kg z uziemieniem - słupek z nasadką</t>
  </si>
  <si>
    <t>6.32.1</t>
  </si>
  <si>
    <t>słupek oświetleniowy z nasadką</t>
  </si>
  <si>
    <t>Montaż złącz słupowych w słupach oświetleniowych</t>
  </si>
  <si>
    <t>6.33.1</t>
  </si>
  <si>
    <t>złącze kablowe bezpiecznikowe z wkładką typu Bi-WTS 4A</t>
  </si>
  <si>
    <t>6.33.2</t>
  </si>
  <si>
    <t>izolacyjne złącze fazowe typu IZK-4-02</t>
  </si>
  <si>
    <t>6.33.3</t>
  </si>
  <si>
    <t>izolacyjne złącze zerowe typu IZK-4-04</t>
  </si>
  <si>
    <t>Montaż złącz na linii nap nn</t>
  </si>
  <si>
    <t>6.34.1</t>
  </si>
  <si>
    <t>Komplet złącz słupowych na linię napowietrzną</t>
  </si>
  <si>
    <t>Montaż wysięgników rurowych o ciężarze do 15 kg na słupie</t>
  </si>
  <si>
    <t>6.35.1</t>
  </si>
  <si>
    <t>wysięgnik o dł. l=1,5m, wys. h=1m, 10st. nachylenia</t>
  </si>
  <si>
    <t>Wciąganie przewodów z udziałem podnośnika samochodowego w słup lub rury osłonowe</t>
  </si>
  <si>
    <t>6.36.1</t>
  </si>
  <si>
    <t>przewód typu: YDY 450/750V, 5x1,5 mm2</t>
  </si>
  <si>
    <t>Montaż opraw oświetlenia zewnętrznego na słupie</t>
  </si>
  <si>
    <t>6.37.1</t>
  </si>
  <si>
    <t xml:space="preserve">oprawa oświetlenia drogowego typu LED o barwie naturalnie białej NW, mocy max. 50W 
i strumieniu świetlnym oprawy min. 7833lm  </t>
  </si>
  <si>
    <t>6.38.1</t>
  </si>
  <si>
    <t xml:space="preserve">oprawa oświetlenia drogowego typu LED o barwie naturalnie białej NW, mocy max. 80W 
i strumieniu świetlnym oprawy min. 12823lm  </t>
  </si>
  <si>
    <t>Montaż opraw oświetlenia zewnętrznego na słupie (doświetlenie przejść dla pieszych)</t>
  </si>
  <si>
    <t>6.39.1</t>
  </si>
  <si>
    <t xml:space="preserve">oprawa oświetlenia drogowego typu LED o barwie ciepłej, białej WW, mocy max. 90W 
i strumieniu świetlnym oprawy min. 15000lm  </t>
  </si>
  <si>
    <t>6.40.1</t>
  </si>
  <si>
    <t xml:space="preserve">oprawa oświetlenia drogowego typu LED o barwie ciepłej, białej WW, mocy max. 83W 
i strumieniu świetlnym oprawy min. 14000lm  </t>
  </si>
  <si>
    <t>Zarobienie na sucho końca kabla 5-żyłowego o przekroju żył do 50 mm2 na napięcie do 1 kV o izolacji i powłoce z tworzyw sztucznych</t>
  </si>
  <si>
    <t>6.41.1</t>
  </si>
  <si>
    <t>14 szt., krotność 2</t>
  </si>
  <si>
    <t>Podłączenie przewodów pojedynczych w izolacji polwinitowej pod zaciski lub bolce (przekrój żył do 16 mm2) - (YDYżo 5x1,5mm2)</t>
  </si>
  <si>
    <t>6.42.1</t>
  </si>
  <si>
    <t>j.w.</t>
  </si>
  <si>
    <t>Wykopy oraz przekopy wykonywane koparkami przedsiębiernymi 0.15 m3 na odkład w gruncie kat. III</t>
  </si>
  <si>
    <t>6.43.1</t>
  </si>
  <si>
    <t>6.44.1</t>
  </si>
  <si>
    <t>kabel YAKY 0.6/1kV 4x16mm2</t>
  </si>
  <si>
    <t>Układanie rur ochronnych z PCW o średnicy do 75 mm w wykopie</t>
  </si>
  <si>
    <t>6.45.1</t>
  </si>
  <si>
    <t>Montaż szafy oświetleniowej typu SO-5 (wł. Gmina Miasto Szczecin) - z materiałem</t>
  </si>
  <si>
    <t>6.46.1</t>
  </si>
  <si>
    <t>szafka oświetlniowa SO-6 o wym. 1670x660x245mm wraz z wyposażeniem</t>
  </si>
  <si>
    <t>Montaż szafa oświetleniowa typu SO-4 (wł. Enea Oświetlenie) - bez materiału (materiał w zakresie ENEA Ośw.)</t>
  </si>
  <si>
    <t>6.47.1</t>
  </si>
  <si>
    <t>robocizna</t>
  </si>
  <si>
    <t>6.48.1</t>
  </si>
  <si>
    <t>Badanie linii kablowej o iloci żył do 4  Nowa linia oświetleniowa</t>
  </si>
  <si>
    <t>6.50.1</t>
  </si>
  <si>
    <t>kpl.
pom.</t>
  </si>
  <si>
    <t>6.51.1</t>
  </si>
  <si>
    <t>RAZEM Oświetlenie drogowe</t>
  </si>
  <si>
    <t>42.1</t>
  </si>
  <si>
    <t>42.2</t>
  </si>
  <si>
    <t>42.3</t>
  </si>
  <si>
    <t>42.4</t>
  </si>
  <si>
    <t>42.5</t>
  </si>
  <si>
    <t>42.6</t>
  </si>
  <si>
    <t>42.7</t>
  </si>
  <si>
    <t>42.8</t>
  </si>
  <si>
    <t>42.9</t>
  </si>
  <si>
    <t>42.10</t>
  </si>
  <si>
    <t>42.11</t>
  </si>
  <si>
    <t>42.12</t>
  </si>
  <si>
    <t>42.13</t>
  </si>
  <si>
    <t>42.14</t>
  </si>
  <si>
    <t>42.15</t>
  </si>
  <si>
    <t>42.16</t>
  </si>
  <si>
    <t>42.17</t>
  </si>
  <si>
    <t>42.18</t>
  </si>
  <si>
    <t>42.19</t>
  </si>
  <si>
    <t>42.20</t>
  </si>
  <si>
    <t>42.21</t>
  </si>
  <si>
    <t>42.22</t>
  </si>
  <si>
    <t>42.23</t>
  </si>
  <si>
    <t>42.24</t>
  </si>
  <si>
    <t>42.25</t>
  </si>
  <si>
    <t>42.26</t>
  </si>
  <si>
    <t>42.27</t>
  </si>
  <si>
    <t xml:space="preserve">Badania i pomiary instalacji uziemiającej </t>
  </si>
  <si>
    <t>Pomiary natężenia owietlenia - komplet wraz z protokołem</t>
  </si>
  <si>
    <t>42.28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</si>
</sst>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z_ł_-;\-* #,##0.00\ _z_ł_-;_-* &quot;-&quot;??\ _z_ł_-;_-@_-"/>
    <numFmt numFmtId="164" formatCode="#,###"/>
    <numFmt numFmtId="165" formatCode="#,##0.00\ &quot;zł&quot;"/>
    <numFmt numFmtId="166" formatCode="0.0"/>
    <numFmt numFmtId="167" formatCode="#,###.00"/>
    <numFmt numFmtId="168" formatCode="_-* #,##0.00\ _z_ł_-;\-* #,##0.00\ _z_ł_-;_-* \-??\ _z_ł_-;_-@_-"/>
    <numFmt numFmtId="169" formatCode="0.000"/>
  </numFmts>
  <fonts count="68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17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1"/>
    </font>
    <font>
      <sz val="10"/>
      <name val="Arial"/>
      <family val="2"/>
      <charset val="1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vertAlign val="superscript"/>
      <sz val="10"/>
      <name val="Arial"/>
      <family val="2"/>
      <charset val="238"/>
    </font>
    <font>
      <sz val="10"/>
      <color indexed="56"/>
      <name val="Arial"/>
      <family val="2"/>
      <charset val="1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indexed="62"/>
      <name val="Arial"/>
      <family val="2"/>
      <charset val="238"/>
    </font>
    <font>
      <i/>
      <sz val="10"/>
      <color indexed="62"/>
      <name val="Arial"/>
      <family val="2"/>
      <charset val="238"/>
    </font>
    <font>
      <b/>
      <sz val="10"/>
      <name val="Arial"/>
      <family val="2"/>
      <charset val="1"/>
    </font>
    <font>
      <b/>
      <sz val="10"/>
      <color indexed="62"/>
      <name val="Arial"/>
      <family val="2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vertAlign val="superscript"/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8"/>
      <color indexed="8"/>
      <name val="Arial"/>
      <family val="2"/>
      <charset val="238"/>
    </font>
    <font>
      <i/>
      <sz val="10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sz val="10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19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4"/>
      </patternFill>
    </fill>
    <fill>
      <patternFill patternType="solid">
        <fgColor indexed="22"/>
        <bgColor indexed="64"/>
      </patternFill>
    </fill>
  </fills>
  <borders count="1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hair">
        <color indexed="8"/>
      </right>
      <top/>
      <bottom style="double">
        <color indexed="8"/>
      </bottom>
      <diagonal/>
    </border>
    <border>
      <left style="hair">
        <color indexed="8"/>
      </left>
      <right style="hair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 style="hair">
        <color indexed="64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/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8"/>
      </right>
      <top/>
      <bottom style="double">
        <color indexed="64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8"/>
      </top>
      <bottom/>
      <diagonal/>
    </border>
    <border>
      <left style="hair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64"/>
      </right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double">
        <color indexed="8"/>
      </right>
      <top style="double">
        <color indexed="8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 style="hair">
        <color indexed="64"/>
      </top>
      <bottom style="double">
        <color indexed="8"/>
      </bottom>
      <diagonal/>
    </border>
    <border>
      <left style="hair">
        <color indexed="64"/>
      </left>
      <right style="double">
        <color indexed="8"/>
      </right>
      <top style="hair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thin">
        <color indexed="64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double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hair">
        <color indexed="64"/>
      </left>
      <right style="hair">
        <color indexed="64"/>
      </right>
      <top/>
      <bottom style="double">
        <color indexed="8"/>
      </bottom>
      <diagonal/>
    </border>
    <border>
      <left style="double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8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double">
        <color indexed="8"/>
      </right>
      <top style="hair">
        <color indexed="8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8"/>
      </left>
      <right style="dashed">
        <color indexed="8"/>
      </right>
      <top style="hair">
        <color indexed="8"/>
      </top>
      <bottom style="hair">
        <color indexed="8"/>
      </bottom>
      <diagonal/>
    </border>
    <border>
      <left style="dashed">
        <color indexed="8"/>
      </left>
      <right style="dashed">
        <color indexed="8"/>
      </right>
      <top style="hair">
        <color indexed="8"/>
      </top>
      <bottom style="hair">
        <color indexed="8"/>
      </bottom>
      <diagonal/>
    </border>
    <border>
      <left style="dashed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8"/>
      </bottom>
      <diagonal/>
    </border>
    <border>
      <left style="dashed">
        <color indexed="8"/>
      </left>
      <right style="double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ouble">
        <color indexed="8"/>
      </top>
      <bottom style="dashed">
        <color indexed="8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8"/>
      </left>
      <right style="double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ouble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ashed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double">
        <color indexed="8"/>
      </left>
      <right style="dashed">
        <color indexed="8"/>
      </right>
      <top style="dashed">
        <color indexed="8"/>
      </top>
      <bottom style="double">
        <color indexed="64"/>
      </bottom>
      <diagonal/>
    </border>
    <border>
      <left style="double">
        <color indexed="8"/>
      </left>
      <right style="dashed">
        <color indexed="8"/>
      </right>
      <top style="double">
        <color indexed="64"/>
      </top>
      <bottom style="dashed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hair">
        <color indexed="8"/>
      </bottom>
      <diagonal/>
    </border>
    <border>
      <left/>
      <right style="hair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double">
        <color indexed="8"/>
      </top>
      <bottom style="hair">
        <color indexed="64"/>
      </bottom>
      <diagonal/>
    </border>
    <border>
      <left/>
      <right/>
      <top style="double">
        <color indexed="8"/>
      </top>
      <bottom style="hair">
        <color indexed="64"/>
      </bottom>
      <diagonal/>
    </border>
    <border>
      <left/>
      <right style="hair">
        <color indexed="8"/>
      </right>
      <top style="double">
        <color indexed="8"/>
      </top>
      <bottom style="hair">
        <color indexed="64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7" borderId="1" applyNumberFormat="0" applyAlignment="0" applyProtection="0"/>
    <xf numFmtId="0" fontId="9" fillId="20" borderId="3" applyNumberFormat="0" applyAlignment="0" applyProtection="0"/>
    <xf numFmtId="0" fontId="10" fillId="4" borderId="0" applyNumberFormat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6" fillId="7" borderId="1" applyNumberFormat="0" applyAlignment="0" applyProtection="0"/>
    <xf numFmtId="0" fontId="17" fillId="0" borderId="7" applyNumberFormat="0" applyFill="0" applyAlignment="0" applyProtection="0"/>
    <xf numFmtId="0" fontId="18" fillId="21" borderId="2" applyNumberFormat="0" applyAlignment="0" applyProtection="0"/>
    <xf numFmtId="0" fontId="19" fillId="0" borderId="7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22" borderId="0" applyNumberFormat="0" applyBorder="0" applyAlignment="0" applyProtection="0"/>
    <xf numFmtId="0" fontId="43" fillId="0" borderId="0"/>
    <xf numFmtId="0" fontId="43" fillId="0" borderId="0"/>
    <xf numFmtId="0" fontId="43" fillId="23" borderId="8" applyNumberFormat="0" applyAlignment="0" applyProtection="0"/>
    <xf numFmtId="0" fontId="43" fillId="23" borderId="8" applyNumberFormat="0" applyAlignment="0" applyProtection="0"/>
    <xf numFmtId="0" fontId="25" fillId="20" borderId="1" applyNumberFormat="0" applyAlignment="0" applyProtection="0"/>
    <xf numFmtId="0" fontId="26" fillId="20" borderId="3" applyNumberFormat="0" applyAlignment="0" applyProtection="0"/>
    <xf numFmtId="0" fontId="26" fillId="20" borderId="3" applyNumberFormat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43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</cellStyleXfs>
  <cellXfs count="856">
    <xf numFmtId="0" fontId="0" fillId="0" borderId="0" xfId="0"/>
    <xf numFmtId="49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5" fillId="6" borderId="10" xfId="0" applyNumberFormat="1" applyFont="1" applyFill="1" applyBorder="1" applyAlignment="1" applyProtection="1">
      <alignment horizontal="left" vertical="center" wrapText="1"/>
    </xf>
    <xf numFmtId="0" fontId="35" fillId="6" borderId="10" xfId="0" applyNumberFormat="1" applyFont="1" applyFill="1" applyBorder="1" applyAlignment="1" applyProtection="1">
      <alignment horizontal="center" vertical="center" wrapText="1"/>
    </xf>
    <xf numFmtId="0" fontId="35" fillId="6" borderId="11" xfId="0" applyNumberFormat="1" applyFont="1" applyFill="1" applyBorder="1" applyAlignment="1" applyProtection="1">
      <alignment horizontal="center" vertical="center" wrapText="1"/>
    </xf>
    <xf numFmtId="0" fontId="35" fillId="6" borderId="12" xfId="0" applyNumberFormat="1" applyFont="1" applyFill="1" applyBorder="1" applyAlignment="1" applyProtection="1">
      <alignment horizontal="right" vertical="center" wrapText="1"/>
    </xf>
    <xf numFmtId="165" fontId="35" fillId="6" borderId="12" xfId="0" applyNumberFormat="1" applyFont="1" applyFill="1" applyBorder="1" applyAlignment="1" applyProtection="1">
      <alignment horizontal="center" vertical="center" wrapText="1"/>
    </xf>
    <xf numFmtId="49" fontId="39" fillId="20" borderId="0" xfId="0" applyNumberFormat="1" applyFont="1" applyFill="1" applyBorder="1" applyAlignment="1">
      <alignment horizontal="right" vertical="center" wrapText="1"/>
    </xf>
    <xf numFmtId="49" fontId="35" fillId="0" borderId="1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vertical="center" wrapText="1"/>
    </xf>
    <xf numFmtId="165" fontId="0" fillId="0" borderId="0" xfId="0" applyNumberFormat="1" applyFont="1" applyAlignment="1">
      <alignment horizontal="center" vertical="center" wrapText="1"/>
    </xf>
    <xf numFmtId="164" fontId="47" fillId="0" borderId="14" xfId="0" applyNumberFormat="1" applyFont="1" applyFill="1" applyBorder="1" applyAlignment="1">
      <alignment horizontal="center" vertical="center" wrapText="1"/>
    </xf>
    <xf numFmtId="164" fontId="47" fillId="0" borderId="15" xfId="0" applyNumberFormat="1" applyFont="1" applyFill="1" applyBorder="1" applyAlignment="1">
      <alignment horizontal="center" vertical="center" wrapText="1"/>
    </xf>
    <xf numFmtId="49" fontId="47" fillId="0" borderId="16" xfId="0" applyNumberFormat="1" applyFont="1" applyFill="1" applyBorder="1" applyAlignment="1">
      <alignment horizontal="center" vertical="center" wrapText="1"/>
    </xf>
    <xf numFmtId="164" fontId="47" fillId="0" borderId="16" xfId="0" applyNumberFormat="1" applyFont="1" applyFill="1" applyBorder="1" applyAlignment="1">
      <alignment horizontal="center" vertical="center" wrapText="1"/>
    </xf>
    <xf numFmtId="0" fontId="35" fillId="20" borderId="10" xfId="0" applyFont="1" applyFill="1" applyBorder="1" applyAlignment="1">
      <alignment horizontal="center" vertical="center" wrapText="1"/>
    </xf>
    <xf numFmtId="2" fontId="35" fillId="20" borderId="10" xfId="0" applyNumberFormat="1" applyFont="1" applyFill="1" applyBorder="1" applyAlignment="1">
      <alignment horizontal="center" vertical="center" wrapText="1"/>
    </xf>
    <xf numFmtId="165" fontId="35" fillId="20" borderId="10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9" fillId="20" borderId="17" xfId="0" applyFont="1" applyFill="1" applyBorder="1" applyAlignment="1">
      <alignment horizontal="center" vertical="center" wrapText="1"/>
    </xf>
    <xf numFmtId="0" fontId="39" fillId="20" borderId="0" xfId="0" applyFont="1" applyFill="1" applyBorder="1" applyAlignment="1">
      <alignment horizontal="center" vertical="center" wrapText="1"/>
    </xf>
    <xf numFmtId="0" fontId="42" fillId="20" borderId="0" xfId="0" applyFont="1" applyFill="1" applyBorder="1" applyAlignment="1">
      <alignment horizontal="center" vertical="center" wrapText="1"/>
    </xf>
    <xf numFmtId="0" fontId="39" fillId="20" borderId="0" xfId="0" applyNumberFormat="1" applyFont="1" applyFill="1" applyBorder="1" applyAlignment="1" applyProtection="1">
      <alignment horizontal="center" vertical="center" wrapText="1"/>
    </xf>
    <xf numFmtId="0" fontId="35" fillId="20" borderId="0" xfId="0" applyFont="1" applyFill="1" applyBorder="1" applyAlignment="1">
      <alignment horizontal="center" vertical="center" wrapText="1"/>
    </xf>
    <xf numFmtId="2" fontId="35" fillId="20" borderId="0" xfId="0" applyNumberFormat="1" applyFont="1" applyFill="1" applyBorder="1" applyAlignment="1">
      <alignment horizontal="right" vertical="center" wrapText="1"/>
    </xf>
    <xf numFmtId="165" fontId="35" fillId="20" borderId="0" xfId="0" applyNumberFormat="1" applyFont="1" applyFill="1" applyBorder="1" applyAlignment="1">
      <alignment horizontal="center" vertical="center" wrapText="1"/>
    </xf>
    <xf numFmtId="0" fontId="35" fillId="6" borderId="18" xfId="0" applyNumberFormat="1" applyFont="1" applyFill="1" applyBorder="1" applyAlignment="1" applyProtection="1">
      <alignment horizontal="center" vertical="center" wrapText="1"/>
    </xf>
    <xf numFmtId="0" fontId="35" fillId="6" borderId="19" xfId="0" applyNumberFormat="1" applyFont="1" applyFill="1" applyBorder="1" applyAlignment="1" applyProtection="1">
      <alignment horizontal="right" vertical="center" wrapText="1"/>
    </xf>
    <xf numFmtId="165" fontId="35" fillId="6" borderId="19" xfId="0" applyNumberFormat="1" applyFont="1" applyFill="1" applyBorder="1" applyAlignment="1" applyProtection="1">
      <alignment horizontal="center" vertical="center" wrapText="1"/>
    </xf>
    <xf numFmtId="0" fontId="42" fillId="6" borderId="20" xfId="0" applyFont="1" applyFill="1" applyBorder="1" applyAlignment="1">
      <alignment horizontal="center" vertical="center" wrapText="1"/>
    </xf>
    <xf numFmtId="0" fontId="42" fillId="6" borderId="21" xfId="0" applyFont="1" applyFill="1" applyBorder="1" applyAlignment="1">
      <alignment horizontal="center" vertical="center" wrapText="1"/>
    </xf>
    <xf numFmtId="49" fontId="35" fillId="6" borderId="21" xfId="0" applyNumberFormat="1" applyFont="1" applyFill="1" applyBorder="1" applyAlignment="1" applyProtection="1">
      <alignment horizontal="left" vertical="center" wrapText="1"/>
    </xf>
    <xf numFmtId="165" fontId="42" fillId="6" borderId="21" xfId="0" applyNumberFormat="1" applyFont="1" applyFill="1" applyBorder="1" applyAlignment="1">
      <alignment horizontal="center" vertical="center" wrapText="1"/>
    </xf>
    <xf numFmtId="1" fontId="47" fillId="0" borderId="22" xfId="0" applyNumberFormat="1" applyFont="1" applyFill="1" applyBorder="1" applyAlignment="1">
      <alignment horizontal="center" vertical="center" wrapText="1"/>
    </xf>
    <xf numFmtId="1" fontId="47" fillId="0" borderId="16" xfId="0" applyNumberFormat="1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35" fillId="0" borderId="24" xfId="0" applyFont="1" applyFill="1" applyBorder="1" applyAlignment="1">
      <alignment horizontal="center" vertical="center" wrapText="1"/>
    </xf>
    <xf numFmtId="0" fontId="35" fillId="0" borderId="25" xfId="0" applyFont="1" applyFill="1" applyBorder="1" applyAlignment="1">
      <alignment horizontal="center" vertical="center" wrapText="1"/>
    </xf>
    <xf numFmtId="49" fontId="35" fillId="6" borderId="26" xfId="0" applyNumberFormat="1" applyFont="1" applyFill="1" applyBorder="1" applyAlignment="1">
      <alignment horizontal="left" vertical="center" wrapText="1"/>
    </xf>
    <xf numFmtId="165" fontId="35" fillId="6" borderId="26" xfId="0" applyNumberFormat="1" applyFont="1" applyFill="1" applyBorder="1" applyAlignment="1">
      <alignment horizontal="center" vertical="center" wrapText="1"/>
    </xf>
    <xf numFmtId="2" fontId="35" fillId="6" borderId="26" xfId="0" applyNumberFormat="1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2" fontId="35" fillId="0" borderId="27" xfId="0" applyNumberFormat="1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49" fontId="49" fillId="0" borderId="28" xfId="0" applyNumberFormat="1" applyFont="1" applyBorder="1" applyAlignment="1">
      <alignment horizontal="right" vertical="center" wrapText="1"/>
    </xf>
    <xf numFmtId="2" fontId="49" fillId="0" borderId="28" xfId="0" applyNumberFormat="1" applyFont="1" applyBorder="1" applyAlignment="1">
      <alignment horizontal="right" vertical="center" wrapText="1"/>
    </xf>
    <xf numFmtId="165" fontId="0" fillId="0" borderId="28" xfId="0" applyNumberFormat="1" applyFont="1" applyBorder="1" applyAlignment="1">
      <alignment horizontal="center" vertical="center" wrapText="1"/>
    </xf>
    <xf numFmtId="0" fontId="35" fillId="0" borderId="29" xfId="0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2" fontId="35" fillId="0" borderId="30" xfId="0" applyNumberFormat="1" applyFont="1" applyFill="1" applyBorder="1" applyAlignment="1">
      <alignment horizontal="right" vertical="center" wrapText="1"/>
    </xf>
    <xf numFmtId="165" fontId="35" fillId="0" borderId="30" xfId="0" applyNumberFormat="1" applyFont="1" applyFill="1" applyBorder="1" applyAlignment="1">
      <alignment horizontal="center" vertical="center" wrapText="1"/>
    </xf>
    <xf numFmtId="0" fontId="35" fillId="0" borderId="31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2" fontId="35" fillId="0" borderId="33" xfId="0" applyNumberFormat="1" applyFont="1" applyFill="1" applyBorder="1" applyAlignment="1">
      <alignment horizontal="center" vertical="center" wrapText="1"/>
    </xf>
    <xf numFmtId="165" fontId="0" fillId="20" borderId="21" xfId="0" applyNumberFormat="1" applyFont="1" applyFill="1" applyBorder="1" applyAlignment="1">
      <alignment horizontal="center" vertical="center" wrapText="1"/>
    </xf>
    <xf numFmtId="2" fontId="0" fillId="20" borderId="21" xfId="0" applyNumberFormat="1" applyFont="1" applyFill="1" applyBorder="1" applyAlignment="1">
      <alignment horizontal="center" vertical="center" wrapText="1"/>
    </xf>
    <xf numFmtId="49" fontId="39" fillId="20" borderId="21" xfId="0" applyNumberFormat="1" applyFont="1" applyFill="1" applyBorder="1" applyAlignment="1" applyProtection="1">
      <alignment horizontal="left" vertical="center" wrapText="1"/>
    </xf>
    <xf numFmtId="0" fontId="42" fillId="20" borderId="21" xfId="0" applyFont="1" applyFill="1" applyBorder="1" applyAlignment="1">
      <alignment horizontal="center" vertical="center" wrapText="1"/>
    </xf>
    <xf numFmtId="0" fontId="35" fillId="20" borderId="21" xfId="0" applyFont="1" applyFill="1" applyBorder="1" applyAlignment="1">
      <alignment horizontal="center" vertical="center" wrapText="1"/>
    </xf>
    <xf numFmtId="0" fontId="39" fillId="20" borderId="20" xfId="0" applyFont="1" applyFill="1" applyBorder="1" applyAlignment="1">
      <alignment horizontal="center" vertical="center" wrapText="1"/>
    </xf>
    <xf numFmtId="165" fontId="0" fillId="20" borderId="19" xfId="0" applyNumberFormat="1" applyFont="1" applyFill="1" applyBorder="1" applyAlignment="1">
      <alignment horizontal="center" vertical="center" wrapText="1"/>
    </xf>
    <xf numFmtId="2" fontId="0" fillId="20" borderId="19" xfId="0" applyNumberFormat="1" applyFont="1" applyFill="1" applyBorder="1" applyAlignment="1">
      <alignment horizontal="center" vertical="center" wrapText="1"/>
    </xf>
    <xf numFmtId="0" fontId="0" fillId="20" borderId="19" xfId="0" applyFont="1" applyFill="1" applyBorder="1" applyAlignment="1">
      <alignment horizontal="center" vertical="center" wrapText="1"/>
    </xf>
    <xf numFmtId="49" fontId="39" fillId="20" borderId="19" xfId="0" applyNumberFormat="1" applyFont="1" applyFill="1" applyBorder="1" applyAlignment="1">
      <alignment horizontal="right" vertical="center" wrapText="1"/>
    </xf>
    <xf numFmtId="0" fontId="39" fillId="20" borderId="19" xfId="0" applyNumberFormat="1" applyFont="1" applyFill="1" applyBorder="1" applyAlignment="1" applyProtection="1">
      <alignment horizontal="center" vertical="center" wrapText="1"/>
    </xf>
    <xf numFmtId="0" fontId="42" fillId="20" borderId="19" xfId="0" applyFont="1" applyFill="1" applyBorder="1" applyAlignment="1">
      <alignment horizontal="center" vertical="center" wrapText="1"/>
    </xf>
    <xf numFmtId="0" fontId="39" fillId="20" borderId="19" xfId="0" applyFont="1" applyFill="1" applyBorder="1" applyAlignment="1">
      <alignment horizontal="center" vertical="center" wrapText="1"/>
    </xf>
    <xf numFmtId="0" fontId="39" fillId="20" borderId="18" xfId="0" applyFont="1" applyFill="1" applyBorder="1" applyAlignment="1">
      <alignment horizontal="center" vertical="center" wrapText="1"/>
    </xf>
    <xf numFmtId="165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center" vertical="center" wrapText="1"/>
    </xf>
    <xf numFmtId="0" fontId="35" fillId="6" borderId="34" xfId="0" applyNumberFormat="1" applyFont="1" applyFill="1" applyBorder="1" applyAlignment="1" applyProtection="1">
      <alignment horizontal="right" vertical="center" wrapText="1"/>
    </xf>
    <xf numFmtId="165" fontId="0" fillId="0" borderId="35" xfId="0" applyNumberFormat="1" applyFont="1" applyFill="1" applyBorder="1" applyAlignment="1">
      <alignment vertical="center" wrapText="1"/>
    </xf>
    <xf numFmtId="0" fontId="0" fillId="0" borderId="35" xfId="0" applyFont="1" applyBorder="1" applyAlignment="1">
      <alignment horizontal="center" vertical="center" wrapText="1"/>
    </xf>
    <xf numFmtId="0" fontId="48" fillId="0" borderId="35" xfId="0" applyFont="1" applyFill="1" applyBorder="1" applyAlignment="1">
      <alignment horizontal="center" vertical="top" wrapText="1"/>
    </xf>
    <xf numFmtId="49" fontId="49" fillId="0" borderId="35" xfId="0" applyNumberFormat="1" applyFont="1" applyBorder="1" applyAlignment="1">
      <alignment horizontal="right" vertical="center" wrapText="1"/>
    </xf>
    <xf numFmtId="0" fontId="48" fillId="0" borderId="35" xfId="0" applyFont="1" applyFill="1" applyBorder="1" applyAlignment="1">
      <alignment horizontal="center" vertical="center" wrapText="1"/>
    </xf>
    <xf numFmtId="49" fontId="35" fillId="6" borderId="19" xfId="0" applyNumberFormat="1" applyFont="1" applyFill="1" applyBorder="1" applyAlignment="1">
      <alignment horizontal="left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42" fillId="6" borderId="19" xfId="0" applyFont="1" applyFill="1" applyBorder="1" applyAlignment="1">
      <alignment horizontal="center" vertical="center" wrapText="1"/>
    </xf>
    <xf numFmtId="49" fontId="35" fillId="6" borderId="19" xfId="0" applyNumberFormat="1" applyFont="1" applyFill="1" applyBorder="1" applyAlignment="1" applyProtection="1">
      <alignment horizontal="left" vertical="center" wrapText="1"/>
    </xf>
    <xf numFmtId="0" fontId="35" fillId="6" borderId="19" xfId="0" applyNumberFormat="1" applyFont="1" applyFill="1" applyBorder="1" applyAlignment="1" applyProtection="1">
      <alignment horizontal="center" vertical="center" wrapText="1"/>
    </xf>
    <xf numFmtId="0" fontId="35" fillId="6" borderId="18" xfId="0" applyFont="1" applyFill="1" applyBorder="1" applyAlignment="1">
      <alignment horizontal="center" vertical="center" wrapText="1"/>
    </xf>
    <xf numFmtId="0" fontId="45" fillId="6" borderId="19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35" fillId="0" borderId="36" xfId="0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165" fontId="0" fillId="0" borderId="36" xfId="0" applyNumberFormat="1" applyFont="1" applyFill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48" fillId="0" borderId="36" xfId="0" applyFont="1" applyFill="1" applyBorder="1" applyAlignment="1">
      <alignment horizontal="center" vertical="center" wrapText="1"/>
    </xf>
    <xf numFmtId="0" fontId="48" fillId="0" borderId="36" xfId="0" applyFont="1" applyFill="1" applyBorder="1" applyAlignment="1">
      <alignment horizontal="center" vertical="top" wrapText="1"/>
    </xf>
    <xf numFmtId="0" fontId="48" fillId="0" borderId="37" xfId="0" applyFont="1" applyFill="1" applyBorder="1" applyAlignment="1">
      <alignment horizontal="center" vertical="top" wrapText="1"/>
    </xf>
    <xf numFmtId="49" fontId="0" fillId="0" borderId="36" xfId="0" applyNumberFormat="1" applyFill="1" applyBorder="1" applyAlignment="1">
      <alignment vertical="center" wrapText="1"/>
    </xf>
    <xf numFmtId="49" fontId="0" fillId="0" borderId="36" xfId="0" applyNumberFormat="1" applyFill="1" applyBorder="1" applyAlignment="1">
      <alignment horizontal="left" vertical="center" wrapText="1"/>
    </xf>
    <xf numFmtId="49" fontId="49" fillId="0" borderId="38" xfId="0" applyNumberFormat="1" applyFont="1" applyBorder="1" applyAlignment="1">
      <alignment horizontal="right" vertical="center" wrapText="1"/>
    </xf>
    <xf numFmtId="2" fontId="49" fillId="0" borderId="38" xfId="0" applyNumberFormat="1" applyFont="1" applyBorder="1" applyAlignment="1">
      <alignment horizontal="right" vertical="center" wrapText="1"/>
    </xf>
    <xf numFmtId="165" fontId="0" fillId="0" borderId="38" xfId="0" applyNumberFormat="1" applyFont="1" applyFill="1" applyBorder="1" applyAlignment="1">
      <alignment vertical="center" wrapText="1"/>
    </xf>
    <xf numFmtId="2" fontId="0" fillId="0" borderId="36" xfId="0" applyNumberFormat="1" applyFill="1" applyBorder="1" applyAlignment="1">
      <alignment horizontal="left" vertical="center" wrapText="1"/>
    </xf>
    <xf numFmtId="165" fontId="0" fillId="0" borderId="19" xfId="0" applyNumberFormat="1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top" wrapText="1"/>
    </xf>
    <xf numFmtId="0" fontId="0" fillId="0" borderId="19" xfId="0" applyFill="1" applyBorder="1" applyAlignment="1">
      <alignment horizontal="center" vertical="top" wrapText="1"/>
    </xf>
    <xf numFmtId="0" fontId="0" fillId="0" borderId="38" xfId="0" applyFont="1" applyFill="1" applyBorder="1" applyAlignment="1">
      <alignment horizontal="center" vertical="center" wrapText="1"/>
    </xf>
    <xf numFmtId="165" fontId="0" fillId="0" borderId="38" xfId="0" applyNumberFormat="1" applyFont="1" applyFill="1" applyBorder="1" applyAlignment="1">
      <alignment horizontal="center" vertical="center" wrapText="1"/>
    </xf>
    <xf numFmtId="0" fontId="0" fillId="0" borderId="36" xfId="0" applyNumberFormat="1" applyFill="1" applyBorder="1" applyAlignment="1">
      <alignment horizontal="left" vertical="center" wrapText="1"/>
    </xf>
    <xf numFmtId="0" fontId="48" fillId="0" borderId="38" xfId="0" applyFont="1" applyFill="1" applyBorder="1" applyAlignment="1">
      <alignment horizontal="center" vertical="center" wrapText="1"/>
    </xf>
    <xf numFmtId="0" fontId="48" fillId="0" borderId="38" xfId="0" applyFont="1" applyBorder="1" applyAlignment="1">
      <alignment horizontal="center" vertical="center" wrapText="1"/>
    </xf>
    <xf numFmtId="0" fontId="51" fillId="0" borderId="36" xfId="0" applyFont="1" applyFill="1" applyBorder="1" applyAlignment="1">
      <alignment horizontal="center" vertical="center" wrapText="1"/>
    </xf>
    <xf numFmtId="0" fontId="0" fillId="6" borderId="19" xfId="0" applyFont="1" applyFill="1" applyBorder="1" applyAlignment="1">
      <alignment horizontal="center" vertical="center" wrapText="1"/>
    </xf>
    <xf numFmtId="2" fontId="0" fillId="6" borderId="19" xfId="0" applyNumberFormat="1" applyFont="1" applyFill="1" applyBorder="1" applyAlignment="1">
      <alignment horizontal="center" vertical="center" wrapText="1"/>
    </xf>
    <xf numFmtId="165" fontId="0" fillId="6" borderId="19" xfId="0" applyNumberFormat="1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1" fillId="0" borderId="0" xfId="0" applyFont="1" applyBorder="1" applyAlignment="1">
      <alignment horizontal="center" vertical="center" wrapText="1"/>
    </xf>
    <xf numFmtId="0" fontId="0" fillId="20" borderId="21" xfId="0" applyFont="1" applyFill="1" applyBorder="1" applyAlignment="1">
      <alignment horizontal="center" vertical="center" wrapText="1"/>
    </xf>
    <xf numFmtId="0" fontId="39" fillId="20" borderId="21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9" fontId="49" fillId="0" borderId="37" xfId="0" applyNumberFormat="1" applyFont="1" applyBorder="1" applyAlignment="1">
      <alignment horizontal="right" vertical="center" wrapText="1"/>
    </xf>
    <xf numFmtId="2" fontId="49" fillId="0" borderId="37" xfId="0" applyNumberFormat="1" applyFont="1" applyBorder="1" applyAlignment="1">
      <alignment horizontal="right" vertical="center" wrapText="1"/>
    </xf>
    <xf numFmtId="49" fontId="35" fillId="6" borderId="39" xfId="0" applyNumberFormat="1" applyFont="1" applyFill="1" applyBorder="1" applyAlignment="1" applyProtection="1">
      <alignment horizontal="left" vertical="center" wrapText="1"/>
    </xf>
    <xf numFmtId="0" fontId="35" fillId="6" borderId="39" xfId="0" applyNumberFormat="1" applyFont="1" applyFill="1" applyBorder="1" applyAlignment="1" applyProtection="1">
      <alignment horizontal="center" vertical="center" wrapText="1"/>
    </xf>
    <xf numFmtId="49" fontId="0" fillId="0" borderId="40" xfId="0" applyNumberFormat="1" applyFill="1" applyBorder="1" applyAlignment="1" applyProtection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5" fontId="0" fillId="0" borderId="37" xfId="0" applyNumberFormat="1" applyFont="1" applyFill="1" applyBorder="1" applyAlignment="1">
      <alignment vertical="center" wrapText="1"/>
    </xf>
    <xf numFmtId="0" fontId="48" fillId="0" borderId="37" xfId="0" applyFont="1" applyFill="1" applyBorder="1" applyAlignment="1">
      <alignment horizontal="center" vertical="center" wrapText="1"/>
    </xf>
    <xf numFmtId="0" fontId="35" fillId="6" borderId="41" xfId="0" applyFont="1" applyFill="1" applyBorder="1" applyAlignment="1">
      <alignment horizontal="center" vertical="center" wrapText="1"/>
    </xf>
    <xf numFmtId="0" fontId="35" fillId="6" borderId="39" xfId="0" applyFont="1" applyFill="1" applyBorder="1" applyAlignment="1">
      <alignment horizontal="center" vertical="center" wrapText="1"/>
    </xf>
    <xf numFmtId="0" fontId="42" fillId="6" borderId="39" xfId="0" applyFont="1" applyFill="1" applyBorder="1" applyAlignment="1">
      <alignment horizontal="center" vertical="center" wrapText="1"/>
    </xf>
    <xf numFmtId="0" fontId="35" fillId="0" borderId="42" xfId="0" applyFont="1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38" fillId="0" borderId="43" xfId="0" applyFont="1" applyFill="1" applyBorder="1" applyAlignment="1">
      <alignment horizontal="center" vertical="center" wrapText="1"/>
    </xf>
    <xf numFmtId="0" fontId="0" fillId="0" borderId="44" xfId="0" applyNumberFormat="1" applyFill="1" applyBorder="1" applyAlignment="1" applyProtection="1">
      <alignment horizontal="center" vertical="center" wrapText="1"/>
    </xf>
    <xf numFmtId="0" fontId="38" fillId="0" borderId="40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51" fillId="0" borderId="45" xfId="0" applyFont="1" applyFill="1" applyBorder="1" applyAlignment="1">
      <alignment horizontal="center" vertical="center" wrapText="1"/>
    </xf>
    <xf numFmtId="0" fontId="42" fillId="6" borderId="26" xfId="0" applyFont="1" applyFill="1" applyBorder="1" applyAlignment="1">
      <alignment horizontal="center" vertical="center" wrapText="1"/>
    </xf>
    <xf numFmtId="49" fontId="35" fillId="6" borderId="26" xfId="0" applyNumberFormat="1" applyFont="1" applyFill="1" applyBorder="1" applyAlignment="1" applyProtection="1">
      <alignment horizontal="left" vertical="center" wrapText="1"/>
    </xf>
    <xf numFmtId="0" fontId="35" fillId="6" borderId="46" xfId="0" applyNumberFormat="1" applyFont="1" applyFill="1" applyBorder="1" applyAlignment="1" applyProtection="1">
      <alignment horizontal="center" vertical="center" wrapText="1"/>
    </xf>
    <xf numFmtId="49" fontId="0" fillId="0" borderId="27" xfId="0" applyNumberFormat="1" applyFill="1" applyBorder="1" applyAlignment="1">
      <alignment horizontal="left" vertical="center" wrapText="1"/>
    </xf>
    <xf numFmtId="0" fontId="35" fillId="6" borderId="47" xfId="0" applyFont="1" applyFill="1" applyBorder="1" applyAlignment="1">
      <alignment horizontal="center" vertical="center"/>
    </xf>
    <xf numFmtId="0" fontId="35" fillId="6" borderId="48" xfId="0" applyFont="1" applyFill="1" applyBorder="1" applyAlignment="1">
      <alignment horizontal="center" vertical="center"/>
    </xf>
    <xf numFmtId="0" fontId="42" fillId="6" borderId="48" xfId="0" applyFont="1" applyFill="1" applyBorder="1" applyAlignment="1">
      <alignment horizontal="center" vertical="center"/>
    </xf>
    <xf numFmtId="0" fontId="35" fillId="6" borderId="48" xfId="0" applyNumberFormat="1" applyFont="1" applyFill="1" applyBorder="1" applyAlignment="1" applyProtection="1">
      <alignment horizontal="center" vertical="center"/>
    </xf>
    <xf numFmtId="49" fontId="35" fillId="6" borderId="48" xfId="0" applyNumberFormat="1" applyFont="1" applyFill="1" applyBorder="1" applyAlignment="1" applyProtection="1">
      <alignment horizontal="left" vertical="center" wrapText="1"/>
    </xf>
    <xf numFmtId="0" fontId="54" fillId="6" borderId="47" xfId="0" applyFont="1" applyFill="1" applyBorder="1" applyAlignment="1">
      <alignment horizontal="center" vertical="center"/>
    </xf>
    <xf numFmtId="0" fontId="54" fillId="6" borderId="48" xfId="0" applyFont="1" applyFill="1" applyBorder="1" applyAlignment="1">
      <alignment horizontal="center" vertical="center"/>
    </xf>
    <xf numFmtId="0" fontId="56" fillId="6" borderId="48" xfId="0" applyFont="1" applyFill="1" applyBorder="1" applyAlignment="1">
      <alignment horizontal="center" vertical="center"/>
    </xf>
    <xf numFmtId="0" fontId="54" fillId="6" borderId="48" xfId="0" applyNumberFormat="1" applyFont="1" applyFill="1" applyBorder="1" applyAlignment="1" applyProtection="1">
      <alignment horizontal="center" vertical="center"/>
    </xf>
    <xf numFmtId="49" fontId="54" fillId="6" borderId="48" xfId="0" applyNumberFormat="1" applyFont="1" applyFill="1" applyBorder="1" applyAlignment="1" applyProtection="1">
      <alignment horizontal="left" vertical="center" wrapText="1"/>
    </xf>
    <xf numFmtId="0" fontId="54" fillId="0" borderId="47" xfId="0" applyFont="1" applyFill="1" applyBorder="1" applyAlignment="1">
      <alignment horizontal="center" vertical="center"/>
    </xf>
    <xf numFmtId="0" fontId="53" fillId="0" borderId="48" xfId="0" applyFont="1" applyFill="1" applyBorder="1" applyAlignment="1">
      <alignment horizontal="center" vertical="center"/>
    </xf>
    <xf numFmtId="0" fontId="55" fillId="0" borderId="48" xfId="0" applyFont="1" applyFill="1" applyBorder="1" applyAlignment="1">
      <alignment horizontal="center" vertical="center"/>
    </xf>
    <xf numFmtId="0" fontId="53" fillId="0" borderId="48" xfId="0" applyNumberFormat="1" applyFont="1" applyFill="1" applyBorder="1" applyAlignment="1" applyProtection="1">
      <alignment horizontal="center" vertical="center"/>
    </xf>
    <xf numFmtId="0" fontId="0" fillId="6" borderId="39" xfId="0" applyFont="1" applyFill="1" applyBorder="1" applyAlignment="1">
      <alignment horizontal="center" vertical="center" wrapText="1"/>
    </xf>
    <xf numFmtId="2" fontId="0" fillId="6" borderId="39" xfId="0" applyNumberFormat="1" applyFont="1" applyFill="1" applyBorder="1" applyAlignment="1">
      <alignment horizontal="center" vertical="center" wrapText="1"/>
    </xf>
    <xf numFmtId="165" fontId="0" fillId="6" borderId="39" xfId="0" applyNumberFormat="1" applyFont="1" applyFill="1" applyBorder="1" applyAlignment="1">
      <alignment horizontal="center" vertical="center" wrapText="1"/>
    </xf>
    <xf numFmtId="0" fontId="53" fillId="6" borderId="48" xfId="0" applyFont="1" applyFill="1" applyBorder="1" applyAlignment="1">
      <alignment horizontal="center" vertical="center"/>
    </xf>
    <xf numFmtId="4" fontId="53" fillId="6" borderId="48" xfId="0" applyNumberFormat="1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4" fontId="0" fillId="6" borderId="48" xfId="0" applyNumberFormat="1" applyFont="1" applyFill="1" applyBorder="1" applyAlignment="1">
      <alignment horizontal="center" vertical="center"/>
    </xf>
    <xf numFmtId="0" fontId="0" fillId="6" borderId="40" xfId="0" applyNumberFormat="1" applyFont="1" applyFill="1" applyBorder="1" applyAlignment="1" applyProtection="1">
      <alignment horizontal="center" vertical="center" wrapText="1"/>
    </xf>
    <xf numFmtId="165" fontId="0" fillId="6" borderId="40" xfId="0" applyNumberFormat="1" applyFont="1" applyFill="1" applyBorder="1" applyAlignment="1" applyProtection="1">
      <alignment horizontal="center" vertical="center" wrapText="1"/>
    </xf>
    <xf numFmtId="49" fontId="49" fillId="0" borderId="48" xfId="0" applyNumberFormat="1" applyFont="1" applyBorder="1" applyAlignment="1">
      <alignment horizontal="right" vertical="center" wrapText="1"/>
    </xf>
    <xf numFmtId="2" fontId="49" fillId="0" borderId="48" xfId="0" applyNumberFormat="1" applyFont="1" applyBorder="1" applyAlignment="1">
      <alignment horizontal="right" vertical="center" wrapText="1"/>
    </xf>
    <xf numFmtId="0" fontId="35" fillId="6" borderId="49" xfId="0" applyNumberFormat="1" applyFont="1" applyFill="1" applyBorder="1" applyAlignment="1" applyProtection="1">
      <alignment horizontal="right" vertical="center" wrapText="1"/>
    </xf>
    <xf numFmtId="0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50" xfId="0" applyNumberFormat="1" applyFont="1" applyFill="1" applyBorder="1" applyAlignment="1" applyProtection="1">
      <alignment horizontal="center" vertical="center" wrapText="1"/>
    </xf>
    <xf numFmtId="49" fontId="35" fillId="6" borderId="40" xfId="0" applyNumberFormat="1" applyFont="1" applyFill="1" applyBorder="1" applyAlignment="1" applyProtection="1">
      <alignment horizontal="left" vertical="center" wrapText="1"/>
    </xf>
    <xf numFmtId="49" fontId="49" fillId="0" borderId="49" xfId="0" applyNumberFormat="1" applyFont="1" applyBorder="1" applyAlignment="1">
      <alignment horizontal="right" vertical="center" wrapText="1"/>
    </xf>
    <xf numFmtId="2" fontId="49" fillId="0" borderId="49" xfId="0" applyNumberFormat="1" applyFont="1" applyBorder="1" applyAlignment="1">
      <alignment horizontal="right" vertical="center" wrapText="1"/>
    </xf>
    <xf numFmtId="0" fontId="35" fillId="6" borderId="12" xfId="0" applyNumberFormat="1" applyFont="1" applyFill="1" applyBorder="1" applyAlignment="1" applyProtection="1">
      <alignment horizontal="center" vertical="center" wrapText="1"/>
    </xf>
    <xf numFmtId="0" fontId="35" fillId="0" borderId="47" xfId="0" applyFont="1" applyFill="1" applyBorder="1" applyAlignment="1">
      <alignment horizontal="center" vertical="center" wrapText="1"/>
    </xf>
    <xf numFmtId="0" fontId="35" fillId="6" borderId="46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48" xfId="0" applyNumberFormat="1" applyFill="1" applyBorder="1" applyAlignment="1" applyProtection="1">
      <alignment horizontal="center" vertical="center" wrapText="1"/>
    </xf>
    <xf numFmtId="0" fontId="0" fillId="0" borderId="48" xfId="0" applyNumberFormat="1" applyFont="1" applyFill="1" applyBorder="1" applyAlignment="1" applyProtection="1">
      <alignment horizontal="center" vertical="center" wrapText="1"/>
    </xf>
    <xf numFmtId="165" fontId="0" fillId="0" borderId="48" xfId="0" applyNumberFormat="1" applyFont="1" applyFill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35" fillId="0" borderId="46" xfId="0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165" fontId="0" fillId="0" borderId="40" xfId="0" applyNumberFormat="1" applyFont="1" applyFill="1" applyBorder="1" applyAlignment="1">
      <alignment horizontal="center" vertical="center" wrapText="1"/>
    </xf>
    <xf numFmtId="0" fontId="39" fillId="20" borderId="51" xfId="0" applyFont="1" applyFill="1" applyBorder="1" applyAlignment="1">
      <alignment horizontal="center" vertical="center" wrapText="1"/>
    </xf>
    <xf numFmtId="0" fontId="39" fillId="20" borderId="10" xfId="0" applyFont="1" applyFill="1" applyBorder="1" applyAlignment="1">
      <alignment horizontal="center" vertical="center" wrapText="1"/>
    </xf>
    <xf numFmtId="0" fontId="42" fillId="20" borderId="10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165" fontId="0" fillId="0" borderId="49" xfId="0" applyNumberFormat="1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35" fillId="24" borderId="46" xfId="0" applyFont="1" applyFill="1" applyBorder="1" applyAlignment="1">
      <alignment horizontal="center" vertical="center" wrapText="1"/>
    </xf>
    <xf numFmtId="0" fontId="38" fillId="24" borderId="40" xfId="0" applyFont="1" applyFill="1" applyBorder="1" applyAlignment="1">
      <alignment horizontal="center" vertical="center" wrapText="1"/>
    </xf>
    <xf numFmtId="0" fontId="0" fillId="24" borderId="40" xfId="0" applyNumberFormat="1" applyFill="1" applyBorder="1" applyAlignment="1" applyProtection="1">
      <alignment horizontal="center" vertical="center" wrapText="1"/>
    </xf>
    <xf numFmtId="0" fontId="0" fillId="0" borderId="40" xfId="0" applyNumberFormat="1" applyFont="1" applyFill="1" applyBorder="1" applyAlignment="1" applyProtection="1">
      <alignment horizontal="center" vertical="center" wrapText="1"/>
    </xf>
    <xf numFmtId="0" fontId="35" fillId="6" borderId="26" xfId="0" applyNumberFormat="1" applyFont="1" applyFill="1" applyBorder="1" applyAlignment="1" applyProtection="1">
      <alignment horizontal="center" vertical="center" wrapText="1"/>
    </xf>
    <xf numFmtId="0" fontId="35" fillId="6" borderId="52" xfId="0" applyNumberFormat="1" applyFont="1" applyFill="1" applyBorder="1" applyAlignment="1" applyProtection="1">
      <alignment horizontal="center" vertical="center" wrapText="1"/>
    </xf>
    <xf numFmtId="0" fontId="35" fillId="6" borderId="26" xfId="0" applyNumberFormat="1" applyFont="1" applyFill="1" applyBorder="1" applyAlignment="1" applyProtection="1">
      <alignment horizontal="left" vertical="center" wrapText="1"/>
    </xf>
    <xf numFmtId="0" fontId="51" fillId="0" borderId="47" xfId="0" applyFont="1" applyFill="1" applyBorder="1" applyAlignment="1">
      <alignment horizontal="center" vertical="center" wrapText="1"/>
    </xf>
    <xf numFmtId="49" fontId="49" fillId="0" borderId="48" xfId="0" applyNumberFormat="1" applyFont="1" applyFill="1" applyBorder="1" applyAlignment="1">
      <alignment horizontal="right" vertical="center" wrapText="1"/>
    </xf>
    <xf numFmtId="2" fontId="49" fillId="0" borderId="48" xfId="0" applyNumberFormat="1" applyFont="1" applyFill="1" applyBorder="1" applyAlignment="1">
      <alignment horizontal="right" vertical="center" wrapText="1"/>
    </xf>
    <xf numFmtId="0" fontId="35" fillId="6" borderId="52" xfId="0" applyFont="1" applyFill="1" applyBorder="1" applyAlignment="1">
      <alignment horizontal="center" vertical="center" wrapText="1"/>
    </xf>
    <xf numFmtId="0" fontId="35" fillId="6" borderId="26" xfId="0" applyFont="1" applyFill="1" applyBorder="1" applyAlignment="1">
      <alignment horizontal="center" vertical="center" wrapText="1"/>
    </xf>
    <xf numFmtId="0" fontId="35" fillId="6" borderId="4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49" fillId="0" borderId="48" xfId="0" applyNumberFormat="1" applyFont="1" applyFill="1" applyBorder="1" applyAlignment="1" applyProtection="1">
      <alignment horizontal="center" vertical="center" wrapText="1"/>
    </xf>
    <xf numFmtId="0" fontId="49" fillId="0" borderId="48" xfId="0" applyFont="1" applyFill="1" applyBorder="1" applyAlignment="1">
      <alignment horizontal="center" vertical="center" wrapText="1"/>
    </xf>
    <xf numFmtId="165" fontId="52" fillId="0" borderId="48" xfId="0" applyNumberFormat="1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horizontal="center" vertical="center" wrapText="1"/>
    </xf>
    <xf numFmtId="165" fontId="0" fillId="6" borderId="40" xfId="0" applyNumberFormat="1" applyFont="1" applyFill="1" applyBorder="1" applyAlignment="1">
      <alignment horizontal="center" vertical="center" wrapText="1"/>
    </xf>
    <xf numFmtId="0" fontId="0" fillId="6" borderId="49" xfId="0" applyNumberFormat="1" applyFont="1" applyFill="1" applyBorder="1" applyAlignment="1" applyProtection="1">
      <alignment horizontal="center" vertical="center" wrapText="1"/>
    </xf>
    <xf numFmtId="165" fontId="0" fillId="6" borderId="49" xfId="0" applyNumberFormat="1" applyFont="1" applyFill="1" applyBorder="1" applyAlignment="1" applyProtection="1">
      <alignment horizontal="center" vertical="center" wrapText="1"/>
    </xf>
    <xf numFmtId="2" fontId="0" fillId="6" borderId="40" xfId="0" applyNumberFormat="1" applyFont="1" applyFill="1" applyBorder="1" applyAlignment="1">
      <alignment horizontal="center" vertical="center" wrapText="1"/>
    </xf>
    <xf numFmtId="0" fontId="0" fillId="6" borderId="26" xfId="0" applyFont="1" applyFill="1" applyBorder="1" applyAlignment="1">
      <alignment horizontal="center" vertical="center" wrapText="1"/>
    </xf>
    <xf numFmtId="2" fontId="0" fillId="6" borderId="26" xfId="0" applyNumberFormat="1" applyFont="1" applyFill="1" applyBorder="1" applyAlignment="1">
      <alignment horizontal="center" vertical="center" wrapText="1"/>
    </xf>
    <xf numFmtId="165" fontId="0" fillId="6" borderId="26" xfId="0" applyNumberFormat="1" applyFont="1" applyFill="1" applyBorder="1" applyAlignment="1">
      <alignment horizontal="center" vertical="center" wrapText="1"/>
    </xf>
    <xf numFmtId="165" fontId="0" fillId="24" borderId="40" xfId="0" applyNumberFormat="1" applyFont="1" applyFill="1" applyBorder="1" applyAlignment="1">
      <alignment horizontal="center" vertical="center" wrapText="1"/>
    </xf>
    <xf numFmtId="0" fontId="0" fillId="6" borderId="26" xfId="0" applyNumberFormat="1" applyFont="1" applyFill="1" applyBorder="1" applyAlignment="1" applyProtection="1">
      <alignment horizontal="center" vertical="center" wrapText="1"/>
    </xf>
    <xf numFmtId="2" fontId="0" fillId="6" borderId="26" xfId="0" applyNumberFormat="1" applyFont="1" applyFill="1" applyBorder="1" applyAlignment="1" applyProtection="1">
      <alignment horizontal="center" vertical="center" wrapText="1"/>
    </xf>
    <xf numFmtId="165" fontId="0" fillId="6" borderId="26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5" fontId="35" fillId="0" borderId="53" xfId="0" applyNumberFormat="1" applyFont="1" applyFill="1" applyBorder="1" applyAlignment="1">
      <alignment horizontal="center" vertical="center" wrapText="1"/>
    </xf>
    <xf numFmtId="165" fontId="35" fillId="22" borderId="54" xfId="0" applyNumberFormat="1" applyFont="1" applyFill="1" applyBorder="1" applyAlignment="1">
      <alignment horizontal="center" vertical="center" wrapText="1"/>
    </xf>
    <xf numFmtId="1" fontId="47" fillId="0" borderId="55" xfId="0" applyNumberFormat="1" applyFont="1" applyFill="1" applyBorder="1" applyAlignment="1">
      <alignment horizontal="center" vertical="center" wrapText="1"/>
    </xf>
    <xf numFmtId="0" fontId="38" fillId="0" borderId="48" xfId="0" applyFont="1" applyFill="1" applyBorder="1" applyAlignment="1">
      <alignment horizontal="center" vertical="center" wrapText="1"/>
    </xf>
    <xf numFmtId="0" fontId="0" fillId="25" borderId="48" xfId="0" applyFont="1" applyFill="1" applyBorder="1" applyAlignment="1">
      <alignment horizontal="center" vertical="center" wrapText="1"/>
    </xf>
    <xf numFmtId="2" fontId="0" fillId="25" borderId="48" xfId="0" applyNumberFormat="1" applyFont="1" applyFill="1" applyBorder="1" applyAlignment="1">
      <alignment horizontal="right" vertical="center" wrapText="1"/>
    </xf>
    <xf numFmtId="165" fontId="0" fillId="25" borderId="48" xfId="0" applyNumberFormat="1" applyFont="1" applyFill="1" applyBorder="1" applyAlignment="1">
      <alignment horizontal="center" vertical="center" wrapText="1"/>
    </xf>
    <xf numFmtId="165" fontId="50" fillId="25" borderId="56" xfId="0" applyNumberFormat="1" applyFont="1" applyFill="1" applyBorder="1" applyAlignment="1">
      <alignment horizontal="center" vertical="center" wrapText="1"/>
    </xf>
    <xf numFmtId="0" fontId="39" fillId="20" borderId="41" xfId="0" applyFont="1" applyFill="1" applyBorder="1" applyAlignment="1">
      <alignment horizontal="center" vertical="center" wrapText="1"/>
    </xf>
    <xf numFmtId="0" fontId="39" fillId="20" borderId="39" xfId="0" applyFont="1" applyFill="1" applyBorder="1" applyAlignment="1">
      <alignment horizontal="center" vertical="center" wrapText="1"/>
    </xf>
    <xf numFmtId="0" fontId="39" fillId="20" borderId="39" xfId="0" applyNumberFormat="1" applyFont="1" applyFill="1" applyBorder="1" applyAlignment="1" applyProtection="1">
      <alignment horizontal="center" vertical="center" wrapText="1"/>
    </xf>
    <xf numFmtId="49" fontId="39" fillId="20" borderId="39" xfId="0" applyNumberFormat="1" applyFont="1" applyFill="1" applyBorder="1" applyAlignment="1">
      <alignment horizontal="left" vertical="center" wrapText="1"/>
    </xf>
    <xf numFmtId="0" fontId="0" fillId="20" borderId="39" xfId="0" applyFont="1" applyFill="1" applyBorder="1" applyAlignment="1">
      <alignment horizontal="center" vertical="center" wrapText="1"/>
    </xf>
    <xf numFmtId="2" fontId="0" fillId="20" borderId="39" xfId="0" applyNumberFormat="1" applyFont="1" applyFill="1" applyBorder="1" applyAlignment="1">
      <alignment horizontal="right" vertical="center" wrapText="1"/>
    </xf>
    <xf numFmtId="165" fontId="0" fillId="20" borderId="39" xfId="0" applyNumberFormat="1" applyFont="1" applyFill="1" applyBorder="1" applyAlignment="1">
      <alignment horizontal="center" vertical="center" wrapText="1"/>
    </xf>
    <xf numFmtId="165" fontId="35" fillId="20" borderId="57" xfId="0" applyNumberFormat="1" applyFont="1" applyFill="1" applyBorder="1" applyAlignment="1">
      <alignment horizontal="center" vertical="center" wrapText="1"/>
    </xf>
    <xf numFmtId="49" fontId="35" fillId="6" borderId="40" xfId="0" applyNumberFormat="1" applyFont="1" applyFill="1" applyBorder="1" applyAlignment="1">
      <alignment horizontal="left" vertical="center" wrapText="1"/>
    </xf>
    <xf numFmtId="165" fontId="35" fillId="6" borderId="58" xfId="0" applyNumberFormat="1" applyFont="1" applyFill="1" applyBorder="1" applyAlignment="1">
      <alignment horizontal="center" vertical="center" wrapText="1"/>
    </xf>
    <xf numFmtId="165" fontId="35" fillId="0" borderId="56" xfId="0" applyNumberFormat="1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center" vertical="center" wrapText="1"/>
    </xf>
    <xf numFmtId="49" fontId="49" fillId="0" borderId="39" xfId="0" applyNumberFormat="1" applyFont="1" applyBorder="1" applyAlignment="1">
      <alignment horizontal="right" vertical="center" wrapText="1"/>
    </xf>
    <xf numFmtId="165" fontId="35" fillId="6" borderId="59" xfId="0" applyNumberFormat="1" applyFont="1" applyFill="1" applyBorder="1" applyAlignment="1" applyProtection="1">
      <alignment horizontal="center" vertical="center" wrapText="1"/>
    </xf>
    <xf numFmtId="0" fontId="45" fillId="6" borderId="40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top" wrapText="1"/>
    </xf>
    <xf numFmtId="0" fontId="44" fillId="0" borderId="48" xfId="0" applyFont="1" applyFill="1" applyBorder="1" applyAlignment="1">
      <alignment horizontal="center" vertical="center" wrapText="1"/>
    </xf>
    <xf numFmtId="49" fontId="0" fillId="0" borderId="48" xfId="0" applyNumberFormat="1" applyFill="1" applyBorder="1" applyAlignment="1">
      <alignment horizontal="left" vertical="center" wrapText="1"/>
    </xf>
    <xf numFmtId="165" fontId="37" fillId="0" borderId="48" xfId="0" applyNumberFormat="1" applyFont="1" applyFill="1" applyBorder="1" applyAlignment="1">
      <alignment horizontal="center" vertical="center" wrapText="1"/>
    </xf>
    <xf numFmtId="49" fontId="49" fillId="0" borderId="48" xfId="0" applyNumberFormat="1" applyFont="1" applyBorder="1" applyAlignment="1">
      <alignment horizontal="center" vertical="center" wrapText="1"/>
    </xf>
    <xf numFmtId="165" fontId="37" fillId="0" borderId="56" xfId="0" applyNumberFormat="1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wrapText="1"/>
    </xf>
    <xf numFmtId="0" fontId="44" fillId="0" borderId="48" xfId="0" applyFont="1" applyBorder="1" applyAlignment="1">
      <alignment horizontal="center" vertical="center" wrapText="1"/>
    </xf>
    <xf numFmtId="165" fontId="35" fillId="6" borderId="60" xfId="0" applyNumberFormat="1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top" wrapText="1"/>
    </xf>
    <xf numFmtId="0" fontId="44" fillId="0" borderId="40" xfId="0" applyFont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top" wrapText="1"/>
    </xf>
    <xf numFmtId="49" fontId="0" fillId="0" borderId="40" xfId="0" applyNumberFormat="1" applyFill="1" applyBorder="1" applyAlignment="1">
      <alignment vertical="center" wrapText="1"/>
    </xf>
    <xf numFmtId="165" fontId="35" fillId="0" borderId="58" xfId="0" applyNumberFormat="1" applyFont="1" applyFill="1" applyBorder="1" applyAlignment="1">
      <alignment horizontal="center" vertical="center" wrapText="1"/>
    </xf>
    <xf numFmtId="165" fontId="35" fillId="0" borderId="60" xfId="0" applyNumberFormat="1" applyFont="1" applyFill="1" applyBorder="1" applyAlignment="1">
      <alignment horizontal="center" vertical="center" wrapText="1"/>
    </xf>
    <xf numFmtId="0" fontId="35" fillId="0" borderId="61" xfId="0" applyFont="1" applyFill="1" applyBorder="1" applyAlignment="1">
      <alignment horizontal="center" vertical="center" wrapText="1"/>
    </xf>
    <xf numFmtId="165" fontId="0" fillId="0" borderId="62" xfId="0" applyNumberFormat="1" applyFont="1" applyFill="1" applyBorder="1" applyAlignment="1">
      <alignment horizontal="center" vertical="center" wrapText="1"/>
    </xf>
    <xf numFmtId="0" fontId="35" fillId="0" borderId="63" xfId="0" applyFont="1" applyFill="1" applyBorder="1" applyAlignment="1">
      <alignment horizontal="center" vertical="center" wrapText="1"/>
    </xf>
    <xf numFmtId="49" fontId="47" fillId="0" borderId="63" xfId="0" applyNumberFormat="1" applyFont="1" applyBorder="1" applyAlignment="1">
      <alignment horizontal="center" vertical="center" wrapText="1"/>
    </xf>
    <xf numFmtId="165" fontId="49" fillId="0" borderId="62" xfId="0" applyNumberFormat="1" applyFont="1" applyBorder="1" applyAlignment="1">
      <alignment horizontal="right" vertical="center" wrapText="1"/>
    </xf>
    <xf numFmtId="0" fontId="35" fillId="0" borderId="45" xfId="0" applyFont="1" applyFill="1" applyBorder="1" applyAlignment="1">
      <alignment horizontal="center" vertical="center" wrapText="1"/>
    </xf>
    <xf numFmtId="165" fontId="49" fillId="0" borderId="64" xfId="0" applyNumberFormat="1" applyFont="1" applyBorder="1" applyAlignment="1">
      <alignment horizontal="right" vertical="center" wrapText="1"/>
    </xf>
    <xf numFmtId="0" fontId="35" fillId="0" borderId="65" xfId="0" applyFont="1" applyFill="1" applyBorder="1" applyAlignment="1">
      <alignment horizontal="center" vertical="center" wrapText="1"/>
    </xf>
    <xf numFmtId="165" fontId="49" fillId="0" borderId="66" xfId="0" applyNumberFormat="1" applyFont="1" applyBorder="1" applyAlignment="1">
      <alignment horizontal="right" vertical="center" wrapText="1"/>
    </xf>
    <xf numFmtId="0" fontId="35" fillId="6" borderId="67" xfId="0" applyNumberFormat="1" applyFont="1" applyFill="1" applyBorder="1" applyAlignment="1" applyProtection="1">
      <alignment horizontal="center" vertical="center" wrapText="1"/>
    </xf>
    <xf numFmtId="165" fontId="35" fillId="6" borderId="68" xfId="0" applyNumberFormat="1" applyFont="1" applyFill="1" applyBorder="1" applyAlignment="1" applyProtection="1">
      <alignment horizontal="center" vertical="center" wrapText="1"/>
    </xf>
    <xf numFmtId="165" fontId="35" fillId="20" borderId="69" xfId="0" applyNumberFormat="1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left" vertical="center" wrapText="1"/>
    </xf>
    <xf numFmtId="2" fontId="35" fillId="6" borderId="40" xfId="0" applyNumberFormat="1" applyFont="1" applyFill="1" applyBorder="1" applyAlignment="1">
      <alignment horizontal="center" vertical="center" wrapText="1"/>
    </xf>
    <xf numFmtId="165" fontId="35" fillId="6" borderId="40" xfId="0" applyNumberFormat="1" applyFont="1" applyFill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center" wrapText="1"/>
    </xf>
    <xf numFmtId="0" fontId="48" fillId="0" borderId="48" xfId="0" applyFont="1" applyFill="1" applyBorder="1" applyAlignment="1">
      <alignment horizontal="center" vertical="top" wrapText="1"/>
    </xf>
    <xf numFmtId="0" fontId="48" fillId="0" borderId="48" xfId="0" applyFont="1" applyBorder="1" applyAlignment="1">
      <alignment horizontal="center" vertical="center" wrapText="1"/>
    </xf>
    <xf numFmtId="165" fontId="48" fillId="0" borderId="48" xfId="0" applyNumberFormat="1" applyFont="1" applyFill="1" applyBorder="1" applyAlignment="1">
      <alignment vertical="center" wrapText="1"/>
    </xf>
    <xf numFmtId="165" fontId="49" fillId="0" borderId="56" xfId="0" applyNumberFormat="1" applyFont="1" applyBorder="1" applyAlignment="1">
      <alignment horizontal="right" vertical="center" wrapText="1"/>
    </xf>
    <xf numFmtId="165" fontId="35" fillId="6" borderId="49" xfId="0" applyNumberFormat="1" applyFont="1" applyFill="1" applyBorder="1" applyAlignment="1" applyProtection="1">
      <alignment horizontal="center" vertical="center" wrapText="1"/>
    </xf>
    <xf numFmtId="0" fontId="35" fillId="6" borderId="51" xfId="0" applyNumberFormat="1" applyFont="1" applyFill="1" applyBorder="1" applyAlignment="1" applyProtection="1">
      <alignment horizontal="center" vertical="center" wrapText="1"/>
    </xf>
    <xf numFmtId="165" fontId="35" fillId="6" borderId="69" xfId="0" applyNumberFormat="1" applyFont="1" applyFill="1" applyBorder="1" applyAlignment="1" applyProtection="1">
      <alignment horizontal="center" vertical="center" wrapText="1"/>
    </xf>
    <xf numFmtId="165" fontId="35" fillId="6" borderId="57" xfId="0" applyNumberFormat="1" applyFont="1" applyFill="1" applyBorder="1" applyAlignment="1">
      <alignment horizontal="center" vertical="center" wrapText="1"/>
    </xf>
    <xf numFmtId="165" fontId="0" fillId="0" borderId="56" xfId="0" applyNumberFormat="1" applyFont="1" applyFill="1" applyBorder="1" applyAlignment="1">
      <alignment horizontal="center" vertical="center" wrapText="1"/>
    </xf>
    <xf numFmtId="167" fontId="54" fillId="6" borderId="56" xfId="0" applyNumberFormat="1" applyFont="1" applyFill="1" applyBorder="1" applyAlignment="1">
      <alignment horizontal="center" vertical="center"/>
    </xf>
    <xf numFmtId="4" fontId="54" fillId="0" borderId="56" xfId="0" applyNumberFormat="1" applyFont="1" applyFill="1" applyBorder="1" applyAlignment="1">
      <alignment horizontal="center" vertical="center"/>
    </xf>
    <xf numFmtId="165" fontId="52" fillId="0" borderId="56" xfId="0" applyNumberFormat="1" applyFont="1" applyFill="1" applyBorder="1" applyAlignment="1">
      <alignment horizontal="center" vertical="center" wrapText="1"/>
    </xf>
    <xf numFmtId="165" fontId="35" fillId="6" borderId="70" xfId="0" applyNumberFormat="1" applyFont="1" applyFill="1" applyBorder="1" applyAlignment="1">
      <alignment horizontal="center" vertical="center" wrapText="1"/>
    </xf>
    <xf numFmtId="167" fontId="35" fillId="6" borderId="56" xfId="0" applyNumberFormat="1" applyFont="1" applyFill="1" applyBorder="1" applyAlignment="1">
      <alignment horizontal="center" vertical="center"/>
    </xf>
    <xf numFmtId="165" fontId="35" fillId="6" borderId="58" xfId="0" applyNumberFormat="1" applyFont="1" applyFill="1" applyBorder="1" applyAlignment="1" applyProtection="1">
      <alignment horizontal="center" vertical="center" wrapText="1"/>
    </xf>
    <xf numFmtId="165" fontId="54" fillId="20" borderId="60" xfId="0" applyNumberFormat="1" applyFont="1" applyFill="1" applyBorder="1" applyAlignment="1">
      <alignment horizontal="center" vertical="center" wrapText="1"/>
    </xf>
    <xf numFmtId="165" fontId="35" fillId="20" borderId="71" xfId="0" applyNumberFormat="1" applyFont="1" applyFill="1" applyBorder="1" applyAlignment="1">
      <alignment horizontal="center" vertical="center" wrapText="1"/>
    </xf>
    <xf numFmtId="165" fontId="35" fillId="24" borderId="58" xfId="0" applyNumberFormat="1" applyFont="1" applyFill="1" applyBorder="1" applyAlignment="1">
      <alignment horizontal="center" vertical="center" wrapText="1"/>
    </xf>
    <xf numFmtId="165" fontId="35" fillId="6" borderId="70" xfId="0" applyNumberFormat="1" applyFont="1" applyFill="1" applyBorder="1" applyAlignment="1" applyProtection="1">
      <alignment horizontal="center" vertical="center" wrapText="1"/>
    </xf>
    <xf numFmtId="0" fontId="35" fillId="0" borderId="46" xfId="0" applyNumberFormat="1" applyFont="1" applyFill="1" applyBorder="1" applyAlignment="1" applyProtection="1">
      <alignment horizontal="center" vertical="center" wrapText="1"/>
    </xf>
    <xf numFmtId="0" fontId="51" fillId="0" borderId="40" xfId="0" applyFont="1" applyFill="1" applyBorder="1" applyAlignment="1">
      <alignment horizontal="center" vertical="center" wrapText="1"/>
    </xf>
    <xf numFmtId="0" fontId="0" fillId="0" borderId="40" xfId="0" applyNumberFormat="1" applyFont="1" applyFill="1" applyBorder="1" applyAlignment="1" applyProtection="1">
      <alignment horizontal="left" vertical="center" wrapText="1"/>
    </xf>
    <xf numFmtId="0" fontId="35" fillId="0" borderId="40" xfId="0" applyNumberFormat="1" applyFont="1" applyFill="1" applyBorder="1" applyAlignment="1" applyProtection="1">
      <alignment horizontal="right" vertical="center" wrapText="1"/>
    </xf>
    <xf numFmtId="2" fontId="35" fillId="0" borderId="40" xfId="0" applyNumberFormat="1" applyFont="1" applyFill="1" applyBorder="1" applyAlignment="1" applyProtection="1">
      <alignment horizontal="center" vertical="center" wrapText="1"/>
    </xf>
    <xf numFmtId="165" fontId="35" fillId="0" borderId="58" xfId="0" applyNumberFormat="1" applyFont="1" applyFill="1" applyBorder="1" applyAlignment="1" applyProtection="1">
      <alignment horizontal="center" vertical="center" wrapText="1"/>
    </xf>
    <xf numFmtId="0" fontId="35" fillId="0" borderId="47" xfId="0" applyNumberFormat="1" applyFont="1" applyFill="1" applyBorder="1" applyAlignment="1" applyProtection="1">
      <alignment horizontal="center" vertical="center" wrapText="1"/>
    </xf>
    <xf numFmtId="0" fontId="51" fillId="0" borderId="48" xfId="0" applyFont="1" applyFill="1" applyBorder="1" applyAlignment="1">
      <alignment horizontal="center" vertical="center" wrapText="1"/>
    </xf>
    <xf numFmtId="0" fontId="35" fillId="0" borderId="48" xfId="0" applyNumberFormat="1" applyFont="1" applyFill="1" applyBorder="1" applyAlignment="1" applyProtection="1">
      <alignment horizontal="right" vertical="center" wrapText="1"/>
    </xf>
    <xf numFmtId="2" fontId="35" fillId="0" borderId="48" xfId="0" applyNumberFormat="1" applyFont="1" applyFill="1" applyBorder="1" applyAlignment="1" applyProtection="1">
      <alignment horizontal="center" vertical="center" wrapText="1"/>
    </xf>
    <xf numFmtId="165" fontId="35" fillId="0" borderId="48" xfId="0" applyNumberFormat="1" applyFont="1" applyFill="1" applyBorder="1" applyAlignment="1">
      <alignment horizontal="center" vertical="center" wrapText="1"/>
    </xf>
    <xf numFmtId="165" fontId="35" fillId="0" borderId="56" xfId="0" applyNumberFormat="1" applyFont="1" applyFill="1" applyBorder="1" applyAlignment="1" applyProtection="1">
      <alignment horizontal="center" vertical="center" wrapText="1"/>
    </xf>
    <xf numFmtId="0" fontId="35" fillId="0" borderId="50" xfId="0" applyFont="1" applyFill="1" applyBorder="1" applyAlignment="1">
      <alignment horizontal="center" vertical="center" wrapText="1"/>
    </xf>
    <xf numFmtId="165" fontId="0" fillId="0" borderId="59" xfId="0" applyNumberFormat="1" applyFont="1" applyFill="1" applyBorder="1" applyAlignment="1">
      <alignment horizontal="center" vertical="center" wrapText="1"/>
    </xf>
    <xf numFmtId="165" fontId="35" fillId="6" borderId="60" xfId="0" applyNumberFormat="1" applyFont="1" applyFill="1" applyBorder="1" applyAlignment="1" applyProtection="1">
      <alignment horizontal="center" vertical="center" wrapText="1"/>
    </xf>
    <xf numFmtId="165" fontId="42" fillId="6" borderId="71" xfId="0" applyNumberFormat="1" applyFont="1" applyFill="1" applyBorder="1" applyAlignment="1">
      <alignment horizontal="center" vertical="center" wrapText="1"/>
    </xf>
    <xf numFmtId="0" fontId="35" fillId="0" borderId="72" xfId="0" applyFont="1" applyBorder="1" applyAlignment="1">
      <alignment horizontal="center" vertical="center" wrapText="1"/>
    </xf>
    <xf numFmtId="165" fontId="35" fillId="0" borderId="73" xfId="0" applyNumberFormat="1" applyFont="1" applyBorder="1" applyAlignment="1">
      <alignment horizontal="center" vertical="center" wrapText="1"/>
    </xf>
    <xf numFmtId="0" fontId="35" fillId="0" borderId="74" xfId="0" applyFont="1" applyBorder="1" applyAlignment="1">
      <alignment horizontal="center" vertical="center" wrapText="1"/>
    </xf>
    <xf numFmtId="165" fontId="0" fillId="0" borderId="75" xfId="0" applyNumberFormat="1" applyFont="1" applyBorder="1" applyAlignment="1">
      <alignment horizontal="center" vertical="center" wrapText="1"/>
    </xf>
    <xf numFmtId="2" fontId="35" fillId="0" borderId="40" xfId="0" applyNumberFormat="1" applyFont="1" applyFill="1" applyBorder="1" applyAlignment="1">
      <alignment horizontal="center" vertical="center" wrapText="1"/>
    </xf>
    <xf numFmtId="0" fontId="42" fillId="0" borderId="46" xfId="0" applyFont="1" applyFill="1" applyBorder="1" applyAlignment="1">
      <alignment horizontal="center" vertical="center" wrapText="1"/>
    </xf>
    <xf numFmtId="0" fontId="38" fillId="0" borderId="40" xfId="0" applyFont="1" applyFill="1" applyBorder="1" applyAlignment="1">
      <alignment horizontal="left" vertical="center" wrapText="1"/>
    </xf>
    <xf numFmtId="0" fontId="0" fillId="0" borderId="40" xfId="0" applyNumberFormat="1" applyFill="1" applyBorder="1" applyAlignment="1" applyProtection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51" fillId="0" borderId="41" xfId="0" applyFont="1" applyFill="1" applyBorder="1" applyAlignment="1">
      <alignment horizontal="center" vertical="center" wrapText="1"/>
    </xf>
    <xf numFmtId="49" fontId="35" fillId="6" borderId="39" xfId="0" applyNumberFormat="1" applyFont="1" applyFill="1" applyBorder="1" applyAlignment="1">
      <alignment horizontal="left" vertical="center" wrapText="1"/>
    </xf>
    <xf numFmtId="2" fontId="35" fillId="6" borderId="39" xfId="0" applyNumberFormat="1" applyFont="1" applyFill="1" applyBorder="1" applyAlignment="1">
      <alignment horizontal="center" vertical="center" wrapText="1"/>
    </xf>
    <xf numFmtId="165" fontId="35" fillId="6" borderId="39" xfId="0" applyNumberFormat="1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7" fillId="0" borderId="40" xfId="0" applyNumberFormat="1" applyFont="1" applyFill="1" applyBorder="1" applyAlignment="1" applyProtection="1">
      <alignment horizontal="center" vertical="center" wrapText="1"/>
    </xf>
    <xf numFmtId="49" fontId="0" fillId="0" borderId="40" xfId="0" applyNumberFormat="1" applyFill="1" applyBorder="1" applyAlignment="1">
      <alignment horizontal="left" vertical="center" wrapText="1"/>
    </xf>
    <xf numFmtId="0" fontId="37" fillId="0" borderId="48" xfId="0" applyFont="1" applyFill="1" applyBorder="1" applyAlignment="1">
      <alignment horizontal="center" vertical="center" wrapText="1"/>
    </xf>
    <xf numFmtId="0" fontId="37" fillId="0" borderId="48" xfId="0" applyNumberFormat="1" applyFont="1" applyFill="1" applyBorder="1" applyAlignment="1" applyProtection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2" fontId="35" fillId="0" borderId="48" xfId="0" applyNumberFormat="1" applyFont="1" applyFill="1" applyBorder="1" applyAlignment="1">
      <alignment horizontal="center" vertical="center" wrapText="1"/>
    </xf>
    <xf numFmtId="0" fontId="35" fillId="6" borderId="40" xfId="0" applyNumberFormat="1" applyFont="1" applyFill="1" applyBorder="1" applyAlignment="1" applyProtection="1">
      <alignment horizontal="right" vertical="center" wrapText="1"/>
    </xf>
    <xf numFmtId="165" fontId="35" fillId="6" borderId="40" xfId="0" applyNumberFormat="1" applyFont="1" applyFill="1" applyBorder="1" applyAlignment="1" applyProtection="1">
      <alignment horizontal="center" vertical="center" wrapText="1"/>
    </xf>
    <xf numFmtId="49" fontId="35" fillId="6" borderId="49" xfId="0" applyNumberFormat="1" applyFont="1" applyFill="1" applyBorder="1" applyAlignment="1">
      <alignment horizontal="left" vertical="center" wrapText="1"/>
    </xf>
    <xf numFmtId="49" fontId="35" fillId="6" borderId="49" xfId="0" applyNumberFormat="1" applyFont="1" applyFill="1" applyBorder="1" applyAlignment="1">
      <alignment horizontal="center" vertical="center" wrapText="1"/>
    </xf>
    <xf numFmtId="165" fontId="35" fillId="6" borderId="49" xfId="0" applyNumberFormat="1" applyFont="1" applyFill="1" applyBorder="1" applyAlignment="1">
      <alignment horizontal="center" vertical="center" wrapText="1"/>
    </xf>
    <xf numFmtId="165" fontId="35" fillId="6" borderId="59" xfId="0" applyNumberFormat="1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35" fillId="6" borderId="46" xfId="0" applyNumberFormat="1" applyFont="1" applyFill="1" applyBorder="1" applyAlignment="1" applyProtection="1">
      <alignment horizontal="right" vertical="center" wrapText="1"/>
    </xf>
    <xf numFmtId="0" fontId="35" fillId="6" borderId="50" xfId="0" applyFont="1" applyFill="1" applyBorder="1" applyAlignment="1">
      <alignment horizontal="center" vertical="center" wrapText="1"/>
    </xf>
    <xf numFmtId="0" fontId="35" fillId="6" borderId="49" xfId="0" applyFont="1" applyFill="1" applyBorder="1" applyAlignment="1">
      <alignment horizontal="center" vertical="center" wrapText="1"/>
    </xf>
    <xf numFmtId="0" fontId="42" fillId="6" borderId="49" xfId="0" applyFont="1" applyFill="1" applyBorder="1" applyAlignment="1">
      <alignment horizontal="center" vertical="center" wrapText="1"/>
    </xf>
    <xf numFmtId="2" fontId="35" fillId="6" borderId="49" xfId="0" applyNumberFormat="1" applyFont="1" applyFill="1" applyBorder="1" applyAlignment="1">
      <alignment horizontal="center" vertical="center" wrapText="1"/>
    </xf>
    <xf numFmtId="0" fontId="35" fillId="6" borderId="47" xfId="0" applyFont="1" applyFill="1" applyBorder="1" applyAlignment="1">
      <alignment horizontal="center" vertical="center" wrapText="1"/>
    </xf>
    <xf numFmtId="0" fontId="35" fillId="6" borderId="48" xfId="0" applyFont="1" applyFill="1" applyBorder="1" applyAlignment="1">
      <alignment horizontal="center" vertical="center" wrapText="1"/>
    </xf>
    <xf numFmtId="0" fontId="42" fillId="6" borderId="48" xfId="0" applyFont="1" applyFill="1" applyBorder="1" applyAlignment="1">
      <alignment horizontal="center" vertical="center" wrapText="1"/>
    </xf>
    <xf numFmtId="49" fontId="35" fillId="6" borderId="48" xfId="0" applyNumberFormat="1" applyFont="1" applyFill="1" applyBorder="1" applyAlignment="1">
      <alignment horizontal="left" vertical="center" wrapText="1"/>
    </xf>
    <xf numFmtId="2" fontId="35" fillId="6" borderId="48" xfId="0" applyNumberFormat="1" applyFont="1" applyFill="1" applyBorder="1" applyAlignment="1">
      <alignment horizontal="center" vertical="center" wrapText="1"/>
    </xf>
    <xf numFmtId="165" fontId="35" fillId="6" borderId="48" xfId="0" applyNumberFormat="1" applyFont="1" applyFill="1" applyBorder="1" applyAlignment="1">
      <alignment horizontal="center" vertical="center" wrapText="1"/>
    </xf>
    <xf numFmtId="165" fontId="35" fillId="6" borderId="56" xfId="0" applyNumberFormat="1" applyFont="1" applyFill="1" applyBorder="1" applyAlignment="1">
      <alignment horizontal="center" vertical="center" wrapText="1"/>
    </xf>
    <xf numFmtId="2" fontId="35" fillId="6" borderId="39" xfId="0" applyNumberFormat="1" applyFont="1" applyFill="1" applyBorder="1" applyAlignment="1">
      <alignment horizontal="right" vertical="center" wrapText="1"/>
    </xf>
    <xf numFmtId="0" fontId="0" fillId="0" borderId="40" xfId="0" applyFont="1" applyFill="1" applyBorder="1" applyAlignment="1">
      <alignment wrapText="1"/>
    </xf>
    <xf numFmtId="0" fontId="38" fillId="0" borderId="40" xfId="0" applyFont="1" applyBorder="1" applyAlignment="1">
      <alignment horizontal="center" vertical="center" wrapText="1"/>
    </xf>
    <xf numFmtId="0" fontId="0" fillId="0" borderId="48" xfId="0" applyFont="1" applyBorder="1" applyAlignment="1">
      <alignment wrapText="1"/>
    </xf>
    <xf numFmtId="0" fontId="38" fillId="0" borderId="48" xfId="0" applyFont="1" applyBorder="1" applyAlignment="1">
      <alignment horizontal="center" vertical="center" wrapText="1"/>
    </xf>
    <xf numFmtId="0" fontId="0" fillId="0" borderId="49" xfId="0" applyFont="1" applyBorder="1" applyAlignment="1">
      <alignment wrapText="1"/>
    </xf>
    <xf numFmtId="165" fontId="35" fillId="6" borderId="76" xfId="0" applyNumberFormat="1" applyFont="1" applyFill="1" applyBorder="1" applyAlignment="1" applyProtection="1">
      <alignment horizontal="center" vertical="center" wrapText="1"/>
    </xf>
    <xf numFmtId="49" fontId="35" fillId="6" borderId="41" xfId="0" applyNumberFormat="1" applyFont="1" applyFill="1" applyBorder="1" applyAlignment="1">
      <alignment horizontal="center" vertical="center" wrapText="1"/>
    </xf>
    <xf numFmtId="49" fontId="35" fillId="6" borderId="39" xfId="0" applyNumberFormat="1" applyFont="1" applyFill="1" applyBorder="1" applyAlignment="1">
      <alignment horizontal="center" vertical="center" wrapText="1"/>
    </xf>
    <xf numFmtId="49" fontId="0" fillId="0" borderId="40" xfId="0" applyNumberFormat="1" applyBorder="1" applyAlignment="1">
      <alignment horizontal="left" vertical="center" wrapText="1"/>
    </xf>
    <xf numFmtId="49" fontId="35" fillId="6" borderId="40" xfId="0" applyNumberFormat="1" applyFont="1" applyFill="1" applyBorder="1" applyAlignment="1">
      <alignment horizontal="right" vertical="center" wrapText="1"/>
    </xf>
    <xf numFmtId="165" fontId="35" fillId="20" borderId="77" xfId="0" applyNumberFormat="1" applyFont="1" applyFill="1" applyBorder="1" applyAlignment="1">
      <alignment horizontal="center" vertical="center" wrapText="1"/>
    </xf>
    <xf numFmtId="49" fontId="0" fillId="0" borderId="40" xfId="0" applyNumberFormat="1" applyFont="1" applyBorder="1" applyAlignment="1">
      <alignment horizontal="left" vertical="center" wrapText="1"/>
    </xf>
    <xf numFmtId="49" fontId="0" fillId="0" borderId="48" xfId="0" applyNumberFormat="1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7" fillId="0" borderId="49" xfId="0" applyFont="1" applyFill="1" applyBorder="1" applyAlignment="1">
      <alignment horizontal="center" vertical="center" wrapText="1"/>
    </xf>
    <xf numFmtId="0" fontId="37" fillId="0" borderId="49" xfId="0" applyNumberFormat="1" applyFont="1" applyFill="1" applyBorder="1" applyAlignment="1" applyProtection="1">
      <alignment horizontal="center" vertical="center" wrapText="1"/>
    </xf>
    <xf numFmtId="165" fontId="35" fillId="0" borderId="59" xfId="0" applyNumberFormat="1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0" fillId="0" borderId="39" xfId="0" applyNumberFormat="1" applyFill="1" applyBorder="1" applyAlignment="1" applyProtection="1">
      <alignment horizontal="center" vertical="center" wrapText="1"/>
    </xf>
    <xf numFmtId="165" fontId="0" fillId="0" borderId="39" xfId="0" applyNumberFormat="1" applyFont="1" applyFill="1" applyBorder="1" applyAlignment="1">
      <alignment horizontal="center" vertical="center" wrapText="1"/>
    </xf>
    <xf numFmtId="165" fontId="35" fillId="0" borderId="57" xfId="0" applyNumberFormat="1" applyFont="1" applyFill="1" applyBorder="1" applyAlignment="1">
      <alignment horizontal="center" vertical="center" wrapText="1"/>
    </xf>
    <xf numFmtId="2" fontId="49" fillId="0" borderId="39" xfId="0" applyNumberFormat="1" applyFont="1" applyBorder="1" applyAlignment="1">
      <alignment horizontal="right" vertical="center" wrapText="1"/>
    </xf>
    <xf numFmtId="0" fontId="35" fillId="0" borderId="48" xfId="0" applyNumberFormat="1" applyFont="1" applyFill="1" applyBorder="1" applyAlignment="1" applyProtection="1">
      <alignment horizontal="center" vertical="center" wrapText="1"/>
    </xf>
    <xf numFmtId="165" fontId="0" fillId="0" borderId="48" xfId="0" applyNumberFormat="1" applyFont="1" applyFill="1" applyBorder="1" applyAlignment="1" applyProtection="1">
      <alignment horizontal="center" vertical="center" wrapText="1"/>
    </xf>
    <xf numFmtId="49" fontId="49" fillId="26" borderId="48" xfId="0" applyNumberFormat="1" applyFont="1" applyFill="1" applyBorder="1" applyAlignment="1">
      <alignment horizontal="right" vertical="center" wrapText="1"/>
    </xf>
    <xf numFmtId="0" fontId="0" fillId="6" borderId="12" xfId="0" applyNumberFormat="1" applyFont="1" applyFill="1" applyBorder="1" applyAlignment="1" applyProtection="1">
      <alignment horizontal="center" vertical="center" wrapText="1"/>
    </xf>
    <xf numFmtId="165" fontId="0" fillId="6" borderId="12" xfId="0" applyNumberFormat="1" applyFont="1" applyFill="1" applyBorder="1" applyAlignment="1" applyProtection="1">
      <alignment horizontal="center" vertical="center" wrapText="1"/>
    </xf>
    <xf numFmtId="0" fontId="51" fillId="0" borderId="5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9" xfId="0" applyNumberFormat="1" applyFill="1" applyBorder="1" applyAlignment="1" applyProtection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2" fontId="49" fillId="0" borderId="48" xfId="0" applyNumberFormat="1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8" fillId="0" borderId="48" xfId="0" applyFont="1" applyFill="1" applyBorder="1" applyAlignment="1">
      <alignment horizontal="left" vertical="center" wrapText="1"/>
    </xf>
    <xf numFmtId="2" fontId="49" fillId="0" borderId="39" xfId="0" applyNumberFormat="1" applyFont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 wrapText="1"/>
    </xf>
    <xf numFmtId="0" fontId="48" fillId="0" borderId="47" xfId="0" applyFont="1" applyFill="1" applyBorder="1" applyAlignment="1">
      <alignment horizontal="right" vertical="center" wrapText="1"/>
    </xf>
    <xf numFmtId="165" fontId="35" fillId="0" borderId="49" xfId="0" applyNumberFormat="1" applyFont="1" applyFill="1" applyBorder="1" applyAlignment="1">
      <alignment horizontal="center" vertical="center" wrapText="1"/>
    </xf>
    <xf numFmtId="0" fontId="35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0" fillId="0" borderId="48" xfId="0" applyNumberFormat="1" applyFont="1" applyFill="1" applyBorder="1" applyAlignment="1" applyProtection="1">
      <alignment horizontal="center" vertical="center"/>
    </xf>
    <xf numFmtId="49" fontId="0" fillId="0" borderId="48" xfId="0" applyNumberFormat="1" applyFill="1" applyBorder="1" applyAlignment="1">
      <alignment horizontal="justify" vertical="center" wrapText="1"/>
    </xf>
    <xf numFmtId="0" fontId="0" fillId="0" borderId="48" xfId="0" applyFont="1" applyBorder="1" applyAlignment="1">
      <alignment horizontal="center" vertical="center"/>
    </xf>
    <xf numFmtId="4" fontId="0" fillId="0" borderId="48" xfId="0" applyNumberFormat="1" applyFont="1" applyFill="1" applyBorder="1" applyAlignment="1">
      <alignment horizontal="center" vertical="center"/>
    </xf>
    <xf numFmtId="4" fontId="35" fillId="0" borderId="56" xfId="0" applyNumberFormat="1" applyFont="1" applyFill="1" applyBorder="1" applyAlignment="1">
      <alignment horizontal="center" vertical="center"/>
    </xf>
    <xf numFmtId="49" fontId="0" fillId="0" borderId="48" xfId="0" applyNumberFormat="1" applyFont="1" applyBorder="1" applyAlignment="1">
      <alignment horizontal="justify" vertical="center" wrapText="1"/>
    </xf>
    <xf numFmtId="0" fontId="51" fillId="26" borderId="47" xfId="0" applyFont="1" applyFill="1" applyBorder="1" applyAlignment="1">
      <alignment horizontal="center" vertical="center" wrapText="1"/>
    </xf>
    <xf numFmtId="0" fontId="48" fillId="26" borderId="48" xfId="0" applyFont="1" applyFill="1" applyBorder="1" applyAlignment="1">
      <alignment horizontal="center" vertical="center" wrapText="1"/>
    </xf>
    <xf numFmtId="0" fontId="49" fillId="26" borderId="48" xfId="0" applyFont="1" applyFill="1" applyBorder="1" applyAlignment="1">
      <alignment horizontal="center" vertical="top" wrapText="1"/>
    </xf>
    <xf numFmtId="0" fontId="49" fillId="26" borderId="48" xfId="0" applyFont="1" applyFill="1" applyBorder="1" applyAlignment="1">
      <alignment horizontal="center" vertical="center" wrapText="1"/>
    </xf>
    <xf numFmtId="2" fontId="49" fillId="26" borderId="48" xfId="0" applyNumberFormat="1" applyFont="1" applyFill="1" applyBorder="1" applyAlignment="1">
      <alignment horizontal="right" vertical="center" wrapText="1"/>
    </xf>
    <xf numFmtId="165" fontId="52" fillId="26" borderId="48" xfId="0" applyNumberFormat="1" applyFont="1" applyFill="1" applyBorder="1" applyAlignment="1">
      <alignment vertical="center" wrapText="1"/>
    </xf>
    <xf numFmtId="165" fontId="49" fillId="26" borderId="56" xfId="0" applyNumberFormat="1" applyFont="1" applyFill="1" applyBorder="1" applyAlignment="1">
      <alignment horizontal="right" vertical="center" wrapText="1"/>
    </xf>
    <xf numFmtId="49" fontId="0" fillId="0" borderId="48" xfId="0" applyNumberFormat="1" applyBorder="1" applyAlignment="1">
      <alignment horizontal="justify" vertical="center" wrapText="1"/>
    </xf>
    <xf numFmtId="0" fontId="0" fillId="6" borderId="48" xfId="0" applyFill="1" applyBorder="1" applyAlignment="1">
      <alignment horizontal="center" vertical="center"/>
    </xf>
    <xf numFmtId="0" fontId="0" fillId="0" borderId="48" xfId="0" applyNumberFormat="1" applyFill="1" applyBorder="1" applyAlignment="1" applyProtection="1">
      <alignment horizontal="left" vertical="center" wrapText="1"/>
    </xf>
    <xf numFmtId="0" fontId="35" fillId="0" borderId="17" xfId="0" applyFont="1" applyFill="1" applyBorder="1" applyAlignment="1">
      <alignment horizontal="center" vertical="center" wrapText="1"/>
    </xf>
    <xf numFmtId="0" fontId="35" fillId="0" borderId="48" xfId="0" applyFont="1" applyFill="1" applyBorder="1" applyAlignment="1">
      <alignment horizontal="center" vertical="center" wrapText="1"/>
    </xf>
    <xf numFmtId="0" fontId="35" fillId="0" borderId="51" xfId="0" applyFont="1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0" borderId="10" xfId="0" applyFont="1" applyBorder="1" applyAlignment="1">
      <alignment wrapText="1"/>
    </xf>
    <xf numFmtId="2" fontId="49" fillId="0" borderId="35" xfId="0" applyNumberFormat="1" applyFont="1" applyBorder="1" applyAlignment="1">
      <alignment vertical="center" wrapText="1"/>
    </xf>
    <xf numFmtId="2" fontId="49" fillId="0" borderId="38" xfId="0" applyNumberFormat="1" applyFont="1" applyBorder="1" applyAlignment="1">
      <alignment vertical="center" wrapText="1"/>
    </xf>
    <xf numFmtId="2" fontId="48" fillId="0" borderId="38" xfId="0" applyNumberFormat="1" applyFont="1" applyFill="1" applyBorder="1" applyAlignment="1">
      <alignment vertical="center" wrapText="1"/>
    </xf>
    <xf numFmtId="166" fontId="35" fillId="6" borderId="40" xfId="0" applyNumberFormat="1" applyFont="1" applyFill="1" applyBorder="1" applyAlignment="1">
      <alignment horizontal="center" vertical="center" wrapText="1"/>
    </xf>
    <xf numFmtId="2" fontId="35" fillId="6" borderId="48" xfId="0" applyNumberFormat="1" applyFont="1" applyFill="1" applyBorder="1" applyAlignment="1">
      <alignment horizontal="center" vertical="center"/>
    </xf>
    <xf numFmtId="168" fontId="35" fillId="0" borderId="48" xfId="61" applyNumberFormat="1" applyFont="1" applyFill="1" applyBorder="1" applyAlignment="1" applyProtection="1">
      <alignment horizontal="center" vertical="center"/>
    </xf>
    <xf numFmtId="2" fontId="35" fillId="0" borderId="36" xfId="0" applyNumberFormat="1" applyFont="1" applyFill="1" applyBorder="1" applyAlignment="1">
      <alignment horizontal="center" vertical="center" wrapText="1"/>
    </xf>
    <xf numFmtId="165" fontId="0" fillId="6" borderId="10" xfId="0" applyNumberFormat="1" applyFont="1" applyFill="1" applyBorder="1" applyAlignment="1" applyProtection="1">
      <alignment horizontal="center" vertical="center" wrapText="1"/>
    </xf>
    <xf numFmtId="165" fontId="0" fillId="0" borderId="27" xfId="0" applyNumberFormat="1" applyFont="1" applyFill="1" applyBorder="1" applyAlignment="1">
      <alignment horizontal="center" vertical="center" wrapText="1"/>
    </xf>
    <xf numFmtId="4" fontId="53" fillId="0" borderId="48" xfId="0" applyNumberFormat="1" applyFont="1" applyFill="1" applyBorder="1" applyAlignment="1">
      <alignment horizontal="center" vertical="center"/>
    </xf>
    <xf numFmtId="49" fontId="35" fillId="0" borderId="78" xfId="0" applyNumberFormat="1" applyFont="1" applyFill="1" applyBorder="1" applyAlignment="1">
      <alignment horizontal="center" vertical="center" wrapText="1"/>
    </xf>
    <xf numFmtId="49" fontId="35" fillId="0" borderId="33" xfId="0" applyNumberFormat="1" applyFont="1" applyFill="1" applyBorder="1" applyAlignment="1">
      <alignment horizontal="center" vertical="center" wrapText="1"/>
    </xf>
    <xf numFmtId="0" fontId="35" fillId="6" borderId="79" xfId="0" applyFont="1" applyFill="1" applyBorder="1" applyAlignment="1">
      <alignment horizontal="center" vertical="center" wrapText="1"/>
    </xf>
    <xf numFmtId="0" fontId="35" fillId="6" borderId="80" xfId="0" applyFont="1" applyFill="1" applyBorder="1" applyAlignment="1">
      <alignment horizontal="center" vertical="center" wrapText="1"/>
    </xf>
    <xf numFmtId="0" fontId="42" fillId="6" borderId="80" xfId="0" applyFont="1" applyFill="1" applyBorder="1" applyAlignment="1">
      <alignment horizontal="center" vertical="center" wrapText="1"/>
    </xf>
    <xf numFmtId="49" fontId="35" fillId="6" borderId="80" xfId="0" applyNumberFormat="1" applyFont="1" applyFill="1" applyBorder="1" applyAlignment="1" applyProtection="1">
      <alignment horizontal="left" vertical="center" wrapText="1"/>
    </xf>
    <xf numFmtId="0" fontId="0" fillId="6" borderId="80" xfId="0" applyFont="1" applyFill="1" applyBorder="1" applyAlignment="1">
      <alignment horizontal="center" vertical="center" wrapText="1"/>
    </xf>
    <xf numFmtId="2" fontId="0" fillId="6" borderId="80" xfId="0" applyNumberFormat="1" applyFont="1" applyFill="1" applyBorder="1" applyAlignment="1">
      <alignment horizontal="center" vertical="center" wrapText="1"/>
    </xf>
    <xf numFmtId="165" fontId="0" fillId="6" borderId="80" xfId="0" applyNumberFormat="1" applyFont="1" applyFill="1" applyBorder="1" applyAlignment="1">
      <alignment horizontal="center" vertical="center" wrapText="1"/>
    </xf>
    <xf numFmtId="165" fontId="35" fillId="6" borderId="81" xfId="0" applyNumberFormat="1" applyFont="1" applyFill="1" applyBorder="1" applyAlignment="1">
      <alignment horizontal="center" vertical="center" wrapText="1"/>
    </xf>
    <xf numFmtId="0" fontId="35" fillId="6" borderId="82" xfId="0" applyNumberFormat="1" applyFont="1" applyFill="1" applyBorder="1" applyAlignment="1" applyProtection="1">
      <alignment horizontal="center" vertical="center" wrapText="1"/>
    </xf>
    <xf numFmtId="0" fontId="35" fillId="6" borderId="83" xfId="0" applyNumberFormat="1" applyFont="1" applyFill="1" applyBorder="1" applyAlignment="1" applyProtection="1">
      <alignment horizontal="right" vertical="center" wrapText="1"/>
    </xf>
    <xf numFmtId="0" fontId="35" fillId="6" borderId="83" xfId="0" applyNumberFormat="1" applyFont="1" applyFill="1" applyBorder="1" applyAlignment="1" applyProtection="1">
      <alignment horizontal="center" vertical="center" wrapText="1"/>
    </xf>
    <xf numFmtId="165" fontId="35" fillId="6" borderId="83" xfId="0" applyNumberFormat="1" applyFont="1" applyFill="1" applyBorder="1" applyAlignment="1" applyProtection="1">
      <alignment horizontal="center" vertical="center" wrapText="1"/>
    </xf>
    <xf numFmtId="165" fontId="35" fillId="6" borderId="84" xfId="0" applyNumberFormat="1" applyFont="1" applyFill="1" applyBorder="1" applyAlignment="1" applyProtection="1">
      <alignment horizontal="center" vertical="center" wrapText="1"/>
    </xf>
    <xf numFmtId="0" fontId="35" fillId="6" borderId="85" xfId="0" applyNumberFormat="1" applyFont="1" applyFill="1" applyBorder="1" applyAlignment="1" applyProtection="1">
      <alignment horizontal="center" vertical="center" wrapText="1"/>
    </xf>
    <xf numFmtId="49" fontId="35" fillId="0" borderId="86" xfId="0" applyNumberFormat="1" applyFont="1" applyFill="1" applyBorder="1" applyAlignment="1">
      <alignment horizontal="center" vertical="center" wrapText="1"/>
    </xf>
    <xf numFmtId="0" fontId="35" fillId="0" borderId="87" xfId="0" applyFont="1" applyFill="1" applyBorder="1" applyAlignment="1">
      <alignment horizontal="center" vertical="center" wrapText="1"/>
    </xf>
    <xf numFmtId="49" fontId="49" fillId="0" borderId="87" xfId="0" applyNumberFormat="1" applyFont="1" applyBorder="1" applyAlignment="1">
      <alignment horizontal="right" vertical="center" wrapText="1"/>
    </xf>
    <xf numFmtId="0" fontId="58" fillId="0" borderId="87" xfId="0" applyFont="1" applyBorder="1"/>
    <xf numFmtId="165" fontId="0" fillId="0" borderId="87" xfId="0" applyNumberFormat="1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 wrapText="1"/>
    </xf>
    <xf numFmtId="2" fontId="35" fillId="0" borderId="87" xfId="0" applyNumberFormat="1" applyFont="1" applyFill="1" applyBorder="1" applyAlignment="1">
      <alignment horizontal="center" vertical="center" wrapText="1"/>
    </xf>
    <xf numFmtId="165" fontId="35" fillId="0" borderId="88" xfId="0" applyNumberFormat="1" applyFont="1" applyFill="1" applyBorder="1" applyAlignment="1">
      <alignment horizontal="center" vertical="center" wrapText="1"/>
    </xf>
    <xf numFmtId="49" fontId="35" fillId="0" borderId="47" xfId="0" applyNumberFormat="1" applyFont="1" applyFill="1" applyBorder="1" applyAlignment="1">
      <alignment horizontal="center" vertical="center" wrapText="1"/>
    </xf>
    <xf numFmtId="0" fontId="58" fillId="0" borderId="48" xfId="0" applyFont="1" applyBorder="1"/>
    <xf numFmtId="49" fontId="35" fillId="0" borderId="89" xfId="0" applyNumberFormat="1" applyFont="1" applyFill="1" applyBorder="1" applyAlignment="1">
      <alignment horizontal="center" vertical="center" wrapText="1"/>
    </xf>
    <xf numFmtId="0" fontId="35" fillId="0" borderId="90" xfId="0" applyFont="1" applyFill="1" applyBorder="1" applyAlignment="1">
      <alignment horizontal="center" vertical="center" wrapText="1"/>
    </xf>
    <xf numFmtId="0" fontId="35" fillId="0" borderId="90" xfId="0" applyNumberFormat="1" applyFont="1" applyFill="1" applyBorder="1" applyAlignment="1" applyProtection="1">
      <alignment horizontal="center" vertical="center" wrapText="1"/>
    </xf>
    <xf numFmtId="165" fontId="0" fillId="0" borderId="90" xfId="0" applyNumberFormat="1" applyFont="1" applyFill="1" applyBorder="1" applyAlignment="1">
      <alignment horizontal="center" vertical="center" wrapText="1"/>
    </xf>
    <xf numFmtId="165" fontId="35" fillId="0" borderId="91" xfId="0" applyNumberFormat="1" applyFont="1" applyFill="1" applyBorder="1" applyAlignment="1">
      <alignment horizontal="center" vertical="center" wrapText="1"/>
    </xf>
    <xf numFmtId="165" fontId="0" fillId="0" borderId="87" xfId="0" applyNumberFormat="1" applyFill="1" applyBorder="1" applyAlignment="1">
      <alignment horizontal="left" vertical="center" wrapText="1"/>
    </xf>
    <xf numFmtId="165" fontId="0" fillId="0" borderId="48" xfId="0" applyNumberFormat="1" applyFill="1" applyBorder="1" applyAlignment="1">
      <alignment horizontal="left" vertical="center" wrapText="1"/>
    </xf>
    <xf numFmtId="49" fontId="39" fillId="22" borderId="92" xfId="0" applyNumberFormat="1" applyFont="1" applyFill="1" applyBorder="1" applyAlignment="1">
      <alignment horizontal="right" vertical="center" wrapText="1"/>
    </xf>
    <xf numFmtId="49" fontId="39" fillId="22" borderId="93" xfId="0" applyNumberFormat="1" applyFont="1" applyFill="1" applyBorder="1" applyAlignment="1">
      <alignment horizontal="right" vertical="center" wrapText="1"/>
    </xf>
    <xf numFmtId="0" fontId="35" fillId="20" borderId="19" xfId="0" applyFont="1" applyFill="1" applyBorder="1" applyAlignment="1">
      <alignment horizontal="center" vertical="center" wrapText="1"/>
    </xf>
    <xf numFmtId="0" fontId="39" fillId="20" borderId="19" xfId="0" applyNumberFormat="1" applyFont="1" applyFill="1" applyBorder="1" applyAlignment="1" applyProtection="1">
      <alignment horizontal="left" vertical="center" wrapText="1"/>
    </xf>
    <xf numFmtId="2" fontId="35" fillId="20" borderId="19" xfId="0" applyNumberFormat="1" applyFont="1" applyFill="1" applyBorder="1" applyAlignment="1">
      <alignment horizontal="center" vertical="center" wrapText="1"/>
    </xf>
    <xf numFmtId="165" fontId="35" fillId="20" borderId="19" xfId="0" applyNumberFormat="1" applyFont="1" applyFill="1" applyBorder="1" applyAlignment="1">
      <alignment horizontal="center" vertical="center" wrapText="1"/>
    </xf>
    <xf numFmtId="165" fontId="35" fillId="20" borderId="60" xfId="0" applyNumberFormat="1" applyFont="1" applyFill="1" applyBorder="1" applyAlignment="1">
      <alignment horizontal="center" vertical="center" wrapText="1"/>
    </xf>
    <xf numFmtId="0" fontId="39" fillId="20" borderId="94" xfId="0" applyFont="1" applyFill="1" applyBorder="1" applyAlignment="1">
      <alignment horizontal="center" vertical="center" wrapText="1"/>
    </xf>
    <xf numFmtId="0" fontId="39" fillId="20" borderId="95" xfId="0" applyFont="1" applyFill="1" applyBorder="1" applyAlignment="1">
      <alignment horizontal="center" vertical="center" wrapText="1"/>
    </xf>
    <xf numFmtId="0" fontId="42" fillId="20" borderId="95" xfId="0" applyFont="1" applyFill="1" applyBorder="1" applyAlignment="1">
      <alignment horizontal="center" vertical="center" wrapText="1"/>
    </xf>
    <xf numFmtId="0" fontId="39" fillId="20" borderId="95" xfId="0" applyNumberFormat="1" applyFont="1" applyFill="1" applyBorder="1" applyAlignment="1" applyProtection="1">
      <alignment horizontal="center" vertical="center" wrapText="1"/>
    </xf>
    <xf numFmtId="49" fontId="39" fillId="20" borderId="95" xfId="0" applyNumberFormat="1" applyFont="1" applyFill="1" applyBorder="1" applyAlignment="1">
      <alignment horizontal="right" vertical="center" wrapText="1"/>
    </xf>
    <xf numFmtId="0" fontId="35" fillId="20" borderId="95" xfId="0" applyFont="1" applyFill="1" applyBorder="1" applyAlignment="1">
      <alignment horizontal="center" vertical="center" wrapText="1"/>
    </xf>
    <xf numFmtId="2" fontId="35" fillId="20" borderId="95" xfId="0" applyNumberFormat="1" applyFont="1" applyFill="1" applyBorder="1" applyAlignment="1">
      <alignment horizontal="center" vertical="center" wrapText="1"/>
    </xf>
    <xf numFmtId="165" fontId="35" fillId="20" borderId="95" xfId="0" applyNumberFormat="1" applyFont="1" applyFill="1" applyBorder="1" applyAlignment="1">
      <alignment horizontal="center" vertical="center" wrapText="1"/>
    </xf>
    <xf numFmtId="165" fontId="35" fillId="20" borderId="96" xfId="0" applyNumberFormat="1" applyFont="1" applyFill="1" applyBorder="1" applyAlignment="1">
      <alignment horizontal="center" vertical="center" wrapText="1"/>
    </xf>
    <xf numFmtId="0" fontId="35" fillId="6" borderId="41" xfId="0" applyNumberFormat="1" applyFont="1" applyFill="1" applyBorder="1" applyAlignment="1" applyProtection="1">
      <alignment horizontal="center" vertical="center" wrapText="1"/>
    </xf>
    <xf numFmtId="0" fontId="35" fillId="6" borderId="39" xfId="0" applyNumberFormat="1" applyFont="1" applyFill="1" applyBorder="1" applyAlignment="1" applyProtection="1">
      <alignment horizontal="right" vertical="center" wrapText="1"/>
    </xf>
    <xf numFmtId="165" fontId="35" fillId="6" borderId="39" xfId="0" applyNumberFormat="1" applyFont="1" applyFill="1" applyBorder="1" applyAlignment="1" applyProtection="1">
      <alignment horizontal="center" vertical="center" wrapText="1"/>
    </xf>
    <xf numFmtId="165" fontId="35" fillId="6" borderId="57" xfId="0" applyNumberFormat="1" applyFont="1" applyFill="1" applyBorder="1" applyAlignment="1" applyProtection="1">
      <alignment horizontal="center" vertical="center" wrapText="1"/>
    </xf>
    <xf numFmtId="49" fontId="39" fillId="20" borderId="10" xfId="0" applyNumberFormat="1" applyFont="1" applyFill="1" applyBorder="1" applyAlignment="1" applyProtection="1">
      <alignment horizontal="left" vertical="center" wrapText="1"/>
    </xf>
    <xf numFmtId="0" fontId="35" fillId="20" borderId="10" xfId="0" applyFont="1" applyFill="1" applyBorder="1" applyAlignment="1">
      <alignment horizontal="center" wrapText="1"/>
    </xf>
    <xf numFmtId="2" fontId="35" fillId="20" borderId="10" xfId="0" applyNumberFormat="1" applyFont="1" applyFill="1" applyBorder="1" applyAlignment="1">
      <alignment horizontal="center" wrapText="1"/>
    </xf>
    <xf numFmtId="165" fontId="35" fillId="20" borderId="10" xfId="0" applyNumberFormat="1" applyFont="1" applyFill="1" applyBorder="1" applyAlignment="1">
      <alignment horizontal="center" wrapText="1"/>
    </xf>
    <xf numFmtId="165" fontId="35" fillId="20" borderId="69" xfId="0" applyNumberFormat="1" applyFont="1" applyFill="1" applyBorder="1" applyAlignment="1">
      <alignment horizontal="center" wrapText="1"/>
    </xf>
    <xf numFmtId="0" fontId="39" fillId="20" borderId="21" xfId="0" applyNumberFormat="1" applyFont="1" applyFill="1" applyBorder="1" applyAlignment="1" applyProtection="1">
      <alignment horizontal="center" vertical="center" wrapText="1"/>
    </xf>
    <xf numFmtId="0" fontId="39" fillId="20" borderId="21" xfId="0" applyFont="1" applyFill="1" applyBorder="1" applyAlignment="1">
      <alignment horizontal="right" vertical="center" wrapText="1"/>
    </xf>
    <xf numFmtId="0" fontId="35" fillId="20" borderId="21" xfId="0" applyFont="1" applyFill="1" applyBorder="1" applyAlignment="1">
      <alignment horizontal="center" wrapText="1"/>
    </xf>
    <xf numFmtId="2" fontId="35" fillId="20" borderId="21" xfId="0" applyNumberFormat="1" applyFont="1" applyFill="1" applyBorder="1" applyAlignment="1">
      <alignment horizontal="center" wrapText="1"/>
    </xf>
    <xf numFmtId="165" fontId="35" fillId="20" borderId="21" xfId="0" applyNumberFormat="1" applyFont="1" applyFill="1" applyBorder="1" applyAlignment="1">
      <alignment horizontal="center" wrapText="1"/>
    </xf>
    <xf numFmtId="165" fontId="35" fillId="20" borderId="71" xfId="0" applyNumberFormat="1" applyFont="1" applyFill="1" applyBorder="1" applyAlignment="1">
      <alignment horizontal="center" wrapText="1"/>
    </xf>
    <xf numFmtId="0" fontId="49" fillId="0" borderId="39" xfId="0" applyNumberFormat="1" applyFont="1" applyFill="1" applyBorder="1" applyAlignment="1" applyProtection="1">
      <alignment horizontal="center" vertical="center" wrapText="1"/>
    </xf>
    <xf numFmtId="49" fontId="49" fillId="0" borderId="39" xfId="0" applyNumberFormat="1" applyFont="1" applyFill="1" applyBorder="1" applyAlignment="1">
      <alignment horizontal="right" vertical="center" wrapText="1"/>
    </xf>
    <xf numFmtId="0" fontId="49" fillId="0" borderId="39" xfId="0" applyFont="1" applyFill="1" applyBorder="1" applyAlignment="1">
      <alignment horizontal="center" vertical="center" wrapText="1"/>
    </xf>
    <xf numFmtId="165" fontId="52" fillId="0" borderId="39" xfId="0" applyNumberFormat="1" applyFont="1" applyFill="1" applyBorder="1" applyAlignment="1">
      <alignment horizontal="center" vertical="center" wrapText="1"/>
    </xf>
    <xf numFmtId="165" fontId="52" fillId="0" borderId="57" xfId="0" applyNumberFormat="1" applyFont="1" applyFill="1" applyBorder="1" applyAlignment="1">
      <alignment horizontal="center" vertical="center" wrapText="1"/>
    </xf>
    <xf numFmtId="49" fontId="39" fillId="20" borderId="19" xfId="0" applyNumberFormat="1" applyFont="1" applyFill="1" applyBorder="1" applyAlignment="1" applyProtection="1">
      <alignment horizontal="left" vertical="center" wrapText="1"/>
    </xf>
    <xf numFmtId="49" fontId="39" fillId="20" borderId="21" xfId="0" applyNumberFormat="1" applyFont="1" applyFill="1" applyBorder="1" applyAlignment="1">
      <alignment horizontal="right" vertical="center" wrapText="1"/>
    </xf>
    <xf numFmtId="2" fontId="35" fillId="20" borderId="21" xfId="0" applyNumberFormat="1" applyFont="1" applyFill="1" applyBorder="1" applyAlignment="1">
      <alignment horizontal="center" vertical="center" wrapText="1"/>
    </xf>
    <xf numFmtId="165" fontId="35" fillId="20" borderId="21" xfId="0" applyNumberFormat="1" applyFont="1" applyFill="1" applyBorder="1" applyAlignment="1">
      <alignment horizontal="center" vertical="center" wrapText="1"/>
    </xf>
    <xf numFmtId="2" fontId="35" fillId="20" borderId="10" xfId="0" applyNumberFormat="1" applyFont="1" applyFill="1" applyBorder="1" applyAlignment="1">
      <alignment horizontal="right" vertical="center" wrapText="1"/>
    </xf>
    <xf numFmtId="2" fontId="35" fillId="20" borderId="21" xfId="0" applyNumberFormat="1" applyFont="1" applyFill="1" applyBorder="1" applyAlignment="1">
      <alignment horizontal="right" vertical="center" wrapText="1"/>
    </xf>
    <xf numFmtId="49" fontId="35" fillId="6" borderId="26" xfId="0" applyNumberFormat="1" applyFont="1" applyFill="1" applyBorder="1" applyAlignment="1">
      <alignment horizontal="right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Font="1" applyBorder="1" applyAlignment="1">
      <alignment wrapText="1"/>
    </xf>
    <xf numFmtId="165" fontId="0" fillId="0" borderId="57" xfId="0" applyNumberFormat="1" applyFont="1" applyFill="1" applyBorder="1" applyAlignment="1">
      <alignment horizontal="center" vertical="center" wrapText="1"/>
    </xf>
    <xf numFmtId="0" fontId="34" fillId="26" borderId="93" xfId="0" applyFont="1" applyFill="1" applyBorder="1" applyAlignment="1">
      <alignment horizontal="left" vertical="center" wrapText="1"/>
    </xf>
    <xf numFmtId="0" fontId="36" fillId="27" borderId="93" xfId="0" applyFont="1" applyFill="1" applyBorder="1" applyAlignment="1">
      <alignment horizontal="center" vertical="center" wrapText="1"/>
    </xf>
    <xf numFmtId="49" fontId="36" fillId="27" borderId="93" xfId="0" applyNumberFormat="1" applyFont="1" applyFill="1" applyBorder="1" applyAlignment="1">
      <alignment horizontal="center" vertical="center" wrapText="1"/>
    </xf>
    <xf numFmtId="0" fontId="0" fillId="26" borderId="93" xfId="0" applyFont="1" applyFill="1" applyBorder="1" applyAlignment="1">
      <alignment horizontal="center" vertical="center" wrapText="1"/>
    </xf>
    <xf numFmtId="2" fontId="0" fillId="26" borderId="93" xfId="0" applyNumberFormat="1" applyFont="1" applyFill="1" applyBorder="1" applyAlignment="1">
      <alignment horizontal="right" vertical="center" wrapText="1"/>
    </xf>
    <xf numFmtId="165" fontId="0" fillId="26" borderId="93" xfId="0" applyNumberFormat="1" applyFont="1" applyFill="1" applyBorder="1" applyAlignment="1">
      <alignment horizontal="center" vertical="center" wrapText="1"/>
    </xf>
    <xf numFmtId="165" fontId="0" fillId="26" borderId="97" xfId="0" applyNumberFormat="1" applyFont="1" applyFill="1" applyBorder="1" applyAlignment="1">
      <alignment horizontal="center" vertical="center" wrapText="1"/>
    </xf>
    <xf numFmtId="0" fontId="59" fillId="26" borderId="0" xfId="0" applyFont="1" applyFill="1"/>
    <xf numFmtId="0" fontId="34" fillId="26" borderId="92" xfId="0" applyFont="1" applyFill="1" applyBorder="1" applyAlignment="1">
      <alignment horizontal="center" vertical="center" wrapText="1"/>
    </xf>
    <xf numFmtId="0" fontId="62" fillId="0" borderId="39" xfId="0" applyFont="1" applyFill="1" applyBorder="1" applyAlignment="1">
      <alignment vertical="top" wrapText="1"/>
    </xf>
    <xf numFmtId="0" fontId="0" fillId="0" borderId="49" xfId="0" applyFill="1" applyBorder="1" applyAlignment="1">
      <alignment horizontal="center" vertical="center" wrapText="1"/>
    </xf>
    <xf numFmtId="2" fontId="49" fillId="0" borderId="98" xfId="0" applyNumberFormat="1" applyFont="1" applyBorder="1" applyAlignment="1">
      <alignment horizontal="right" vertical="center" wrapText="1"/>
    </xf>
    <xf numFmtId="0" fontId="35" fillId="0" borderId="49" xfId="0" applyNumberFormat="1" applyFont="1" applyFill="1" applyBorder="1" applyAlignment="1" applyProtection="1">
      <alignment horizontal="center" vertical="center" wrapText="1"/>
    </xf>
    <xf numFmtId="0" fontId="35" fillId="0" borderId="49" xfId="0" applyFont="1" applyFill="1" applyBorder="1" applyAlignment="1">
      <alignment horizontal="center" vertical="center" wrapText="1"/>
    </xf>
    <xf numFmtId="0" fontId="62" fillId="0" borderId="48" xfId="0" applyFont="1" applyFill="1" applyBorder="1" applyAlignment="1">
      <alignment vertical="top" wrapText="1"/>
    </xf>
    <xf numFmtId="165" fontId="35" fillId="0" borderId="69" xfId="0" applyNumberFormat="1" applyFont="1" applyFill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top" wrapText="1"/>
    </xf>
    <xf numFmtId="2" fontId="35" fillId="0" borderId="10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61" fillId="0" borderId="10" xfId="0" applyFont="1" applyFill="1" applyBorder="1" applyAlignment="1">
      <alignment vertical="top" wrapText="1"/>
    </xf>
    <xf numFmtId="0" fontId="35" fillId="0" borderId="10" xfId="0" applyNumberFormat="1" applyFont="1" applyFill="1" applyBorder="1" applyAlignment="1" applyProtection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2" fontId="0" fillId="6" borderId="48" xfId="0" applyNumberFormat="1" applyFont="1" applyFill="1" applyBorder="1" applyAlignment="1">
      <alignment horizontal="center" vertical="center" wrapText="1"/>
    </xf>
    <xf numFmtId="0" fontId="0" fillId="6" borderId="48" xfId="0" applyFont="1" applyFill="1" applyBorder="1" applyAlignment="1">
      <alignment horizontal="center" vertical="center" wrapText="1"/>
    </xf>
    <xf numFmtId="0" fontId="61" fillId="0" borderId="48" xfId="0" applyFont="1" applyFill="1" applyBorder="1" applyAlignment="1">
      <alignment vertical="top" wrapText="1"/>
    </xf>
    <xf numFmtId="2" fontId="35" fillId="6" borderId="10" xfId="0" applyNumberFormat="1" applyFont="1" applyFill="1" applyBorder="1" applyAlignment="1" applyProtection="1">
      <alignment horizontal="center" vertical="center" wrapText="1"/>
    </xf>
    <xf numFmtId="49" fontId="39" fillId="20" borderId="10" xfId="0" applyNumberFormat="1" applyFont="1" applyFill="1" applyBorder="1" applyAlignment="1">
      <alignment horizontal="right" vertical="center" wrapText="1"/>
    </xf>
    <xf numFmtId="0" fontId="39" fillId="20" borderId="10" xfId="0" applyNumberFormat="1" applyFont="1" applyFill="1" applyBorder="1" applyAlignment="1" applyProtection="1">
      <alignment horizontal="center" vertical="center" wrapText="1"/>
    </xf>
    <xf numFmtId="0" fontId="0" fillId="20" borderId="10" xfId="0" applyFont="1" applyFill="1" applyBorder="1" applyAlignment="1">
      <alignment horizontal="center" vertical="center" wrapText="1"/>
    </xf>
    <xf numFmtId="2" fontId="0" fillId="20" borderId="10" xfId="0" applyNumberFormat="1" applyFont="1" applyFill="1" applyBorder="1" applyAlignment="1">
      <alignment horizontal="center" vertical="center" wrapText="1"/>
    </xf>
    <xf numFmtId="165" fontId="0" fillId="20" borderId="10" xfId="0" applyNumberFormat="1" applyFont="1" applyFill="1" applyBorder="1" applyAlignment="1">
      <alignment horizontal="center" vertical="center" wrapText="1"/>
    </xf>
    <xf numFmtId="0" fontId="35" fillId="20" borderId="39" xfId="0" applyFont="1" applyFill="1" applyBorder="1" applyAlignment="1">
      <alignment horizontal="center" vertical="center" wrapText="1"/>
    </xf>
    <xf numFmtId="0" fontId="42" fillId="20" borderId="39" xfId="0" applyFont="1" applyFill="1" applyBorder="1" applyAlignment="1">
      <alignment horizontal="center" vertical="center" wrapText="1"/>
    </xf>
    <xf numFmtId="0" fontId="39" fillId="20" borderId="39" xfId="0" applyNumberFormat="1" applyFont="1" applyFill="1" applyBorder="1" applyAlignment="1" applyProtection="1">
      <alignment horizontal="left" vertical="center" wrapText="1"/>
    </xf>
    <xf numFmtId="2" fontId="35" fillId="20" borderId="39" xfId="0" applyNumberFormat="1" applyFont="1" applyFill="1" applyBorder="1" applyAlignment="1">
      <alignment horizontal="center" vertical="center" wrapText="1"/>
    </xf>
    <xf numFmtId="165" fontId="35" fillId="20" borderId="39" xfId="0" applyNumberFormat="1" applyFont="1" applyFill="1" applyBorder="1" applyAlignment="1">
      <alignment horizontal="center" vertical="center" wrapText="1"/>
    </xf>
    <xf numFmtId="0" fontId="35" fillId="6" borderId="47" xfId="0" applyNumberFormat="1" applyFont="1" applyFill="1" applyBorder="1" applyAlignment="1" applyProtection="1">
      <alignment horizontal="center" vertical="center" wrapText="1"/>
    </xf>
    <xf numFmtId="0" fontId="35" fillId="6" borderId="48" xfId="0" applyNumberFormat="1" applyFont="1" applyFill="1" applyBorder="1" applyAlignment="1" applyProtection="1">
      <alignment horizontal="center" vertical="center" wrapText="1"/>
    </xf>
    <xf numFmtId="0" fontId="35" fillId="6" borderId="48" xfId="0" applyNumberFormat="1" applyFont="1" applyFill="1" applyBorder="1" applyAlignment="1" applyProtection="1">
      <alignment horizontal="right" vertical="center" wrapText="1"/>
    </xf>
    <xf numFmtId="165" fontId="35" fillId="6" borderId="48" xfId="0" applyNumberFormat="1" applyFont="1" applyFill="1" applyBorder="1" applyAlignment="1" applyProtection="1">
      <alignment horizontal="center" vertical="center" wrapText="1"/>
    </xf>
    <xf numFmtId="165" fontId="35" fillId="6" borderId="56" xfId="0" applyNumberFormat="1" applyFont="1" applyFill="1" applyBorder="1" applyAlignment="1" applyProtection="1">
      <alignment horizontal="center" vertical="center" wrapText="1"/>
    </xf>
    <xf numFmtId="0" fontId="39" fillId="20" borderId="47" xfId="0" applyFont="1" applyFill="1" applyBorder="1" applyAlignment="1">
      <alignment horizontal="center" vertical="center" wrapText="1"/>
    </xf>
    <xf numFmtId="0" fontId="39" fillId="20" borderId="48" xfId="0" applyFont="1" applyFill="1" applyBorder="1" applyAlignment="1">
      <alignment horizontal="center" vertical="center" wrapText="1"/>
    </xf>
    <xf numFmtId="0" fontId="42" fillId="20" borderId="48" xfId="0" applyFont="1" applyFill="1" applyBorder="1" applyAlignment="1">
      <alignment horizontal="center" vertical="center" wrapText="1"/>
    </xf>
    <xf numFmtId="0" fontId="39" fillId="20" borderId="48" xfId="0" applyNumberFormat="1" applyFont="1" applyFill="1" applyBorder="1" applyAlignment="1" applyProtection="1">
      <alignment horizontal="center" vertical="center" wrapText="1"/>
    </xf>
    <xf numFmtId="0" fontId="39" fillId="20" borderId="48" xfId="0" applyFont="1" applyFill="1" applyBorder="1" applyAlignment="1">
      <alignment horizontal="right" vertical="center" wrapText="1"/>
    </xf>
    <xf numFmtId="0" fontId="35" fillId="20" borderId="48" xfId="0" applyFont="1" applyFill="1" applyBorder="1" applyAlignment="1">
      <alignment horizontal="center" wrapText="1"/>
    </xf>
    <xf numFmtId="2" fontId="35" fillId="20" borderId="48" xfId="0" applyNumberFormat="1" applyFont="1" applyFill="1" applyBorder="1" applyAlignment="1">
      <alignment horizontal="center" wrapText="1"/>
    </xf>
    <xf numFmtId="165" fontId="35" fillId="20" borderId="48" xfId="0" applyNumberFormat="1" applyFont="1" applyFill="1" applyBorder="1" applyAlignment="1">
      <alignment horizontal="center" wrapText="1"/>
    </xf>
    <xf numFmtId="165" fontId="35" fillId="20" borderId="56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0" fontId="42" fillId="0" borderId="48" xfId="0" applyFont="1" applyFill="1" applyBorder="1" applyAlignment="1">
      <alignment horizontal="center" vertical="center" wrapText="1"/>
    </xf>
    <xf numFmtId="0" fontId="39" fillId="20" borderId="99" xfId="0" applyFont="1" applyFill="1" applyBorder="1" applyAlignment="1">
      <alignment horizontal="center" vertical="center" wrapText="1"/>
    </xf>
    <xf numFmtId="0" fontId="39" fillId="20" borderId="100" xfId="0" applyFont="1" applyFill="1" applyBorder="1" applyAlignment="1">
      <alignment horizontal="center" vertical="center" wrapText="1"/>
    </xf>
    <xf numFmtId="0" fontId="42" fillId="20" borderId="100" xfId="0" applyFont="1" applyFill="1" applyBorder="1" applyAlignment="1">
      <alignment horizontal="center" vertical="center" wrapText="1"/>
    </xf>
    <xf numFmtId="0" fontId="39" fillId="20" borderId="100" xfId="0" applyNumberFormat="1" applyFont="1" applyFill="1" applyBorder="1" applyAlignment="1" applyProtection="1">
      <alignment horizontal="center" vertical="center" wrapText="1"/>
    </xf>
    <xf numFmtId="49" fontId="39" fillId="20" borderId="100" xfId="0" applyNumberFormat="1" applyFont="1" applyFill="1" applyBorder="1" applyAlignment="1">
      <alignment horizontal="right" vertical="center" wrapText="1"/>
    </xf>
    <xf numFmtId="0" fontId="35" fillId="20" borderId="100" xfId="0" applyFont="1" applyFill="1" applyBorder="1" applyAlignment="1">
      <alignment horizontal="center" vertical="center" wrapText="1"/>
    </xf>
    <xf numFmtId="2" fontId="35" fillId="20" borderId="100" xfId="0" applyNumberFormat="1" applyFont="1" applyFill="1" applyBorder="1" applyAlignment="1">
      <alignment horizontal="center" vertical="center" wrapText="1"/>
    </xf>
    <xf numFmtId="165" fontId="35" fillId="20" borderId="100" xfId="0" applyNumberFormat="1" applyFont="1" applyFill="1" applyBorder="1" applyAlignment="1">
      <alignment horizontal="center" vertical="center" wrapText="1"/>
    </xf>
    <xf numFmtId="165" fontId="35" fillId="20" borderId="101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wrapText="1"/>
    </xf>
    <xf numFmtId="0" fontId="38" fillId="0" borderId="0" xfId="0" applyFont="1" applyAlignment="1">
      <alignment horizontal="center" vertical="center"/>
    </xf>
    <xf numFmtId="165" fontId="35" fillId="6" borderId="100" xfId="0" applyNumberFormat="1" applyFont="1" applyFill="1" applyBorder="1" applyAlignment="1">
      <alignment horizontal="center" vertical="center" wrapText="1"/>
    </xf>
    <xf numFmtId="0" fontId="61" fillId="0" borderId="48" xfId="0" applyFont="1" applyBorder="1" applyAlignment="1">
      <alignment vertical="top" wrapText="1"/>
    </xf>
    <xf numFmtId="0" fontId="35" fillId="6" borderId="99" xfId="0" applyFont="1" applyFill="1" applyBorder="1" applyAlignment="1">
      <alignment horizontal="center" vertical="center" wrapText="1"/>
    </xf>
    <xf numFmtId="0" fontId="35" fillId="6" borderId="100" xfId="0" applyFont="1" applyFill="1" applyBorder="1" applyAlignment="1">
      <alignment horizontal="center" vertical="center" wrapText="1"/>
    </xf>
    <xf numFmtId="0" fontId="42" fillId="6" borderId="100" xfId="0" applyFont="1" applyFill="1" applyBorder="1" applyAlignment="1">
      <alignment horizontal="center" vertical="center" wrapText="1"/>
    </xf>
    <xf numFmtId="0" fontId="35" fillId="6" borderId="100" xfId="0" applyNumberFormat="1" applyFont="1" applyFill="1" applyBorder="1" applyAlignment="1" applyProtection="1">
      <alignment horizontal="center" vertical="center" wrapText="1"/>
    </xf>
    <xf numFmtId="49" fontId="35" fillId="6" borderId="100" xfId="0" applyNumberFormat="1" applyFont="1" applyFill="1" applyBorder="1" applyAlignment="1" applyProtection="1">
      <alignment horizontal="left" vertical="center" wrapText="1"/>
    </xf>
    <xf numFmtId="2" fontId="35" fillId="6" borderId="100" xfId="0" applyNumberFormat="1" applyFont="1" applyFill="1" applyBorder="1" applyAlignment="1">
      <alignment horizontal="center" vertical="center" wrapText="1"/>
    </xf>
    <xf numFmtId="165" fontId="35" fillId="6" borderId="101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Font="1" applyFill="1" applyBorder="1" applyAlignment="1">
      <alignment horizontal="center" vertical="center" wrapText="1"/>
    </xf>
    <xf numFmtId="165" fontId="35" fillId="0" borderId="77" xfId="0" applyNumberFormat="1" applyFont="1" applyFill="1" applyBorder="1" applyAlignment="1">
      <alignment horizontal="center" vertical="center" wrapText="1"/>
    </xf>
    <xf numFmtId="2" fontId="49" fillId="0" borderId="102" xfId="0" applyNumberFormat="1" applyFont="1" applyBorder="1" applyAlignment="1">
      <alignment horizontal="right" vertical="center" wrapText="1"/>
    </xf>
    <xf numFmtId="0" fontId="35" fillId="6" borderId="103" xfId="0" applyNumberFormat="1" applyFont="1" applyFill="1" applyBorder="1" applyAlignment="1" applyProtection="1">
      <alignment horizontal="center" vertical="center" wrapText="1"/>
    </xf>
    <xf numFmtId="0" fontId="35" fillId="6" borderId="104" xfId="0" applyNumberFormat="1" applyFont="1" applyFill="1" applyBorder="1" applyAlignment="1" applyProtection="1">
      <alignment horizontal="right" vertical="center" wrapText="1"/>
    </xf>
    <xf numFmtId="0" fontId="35" fillId="6" borderId="104" xfId="0" applyNumberFormat="1" applyFont="1" applyFill="1" applyBorder="1" applyAlignment="1" applyProtection="1">
      <alignment horizontal="center" vertical="center" wrapText="1"/>
    </xf>
    <xf numFmtId="165" fontId="35" fillId="6" borderId="104" xfId="0" applyNumberFormat="1" applyFont="1" applyFill="1" applyBorder="1" applyAlignment="1" applyProtection="1">
      <alignment horizontal="center" vertical="center" wrapText="1"/>
    </xf>
    <xf numFmtId="165" fontId="35" fillId="6" borderId="105" xfId="0" applyNumberFormat="1" applyFont="1" applyFill="1" applyBorder="1" applyAlignment="1" applyProtection="1">
      <alignment horizontal="center" vertical="center" wrapText="1"/>
    </xf>
    <xf numFmtId="0" fontId="0" fillId="25" borderId="39" xfId="0" applyFont="1" applyFill="1" applyBorder="1" applyAlignment="1">
      <alignment horizontal="center" vertical="center" wrapText="1"/>
    </xf>
    <xf numFmtId="2" fontId="0" fillId="25" borderId="39" xfId="0" applyNumberFormat="1" applyFont="1" applyFill="1" applyBorder="1" applyAlignment="1">
      <alignment horizontal="right" vertical="center" wrapText="1"/>
    </xf>
    <xf numFmtId="165" fontId="0" fillId="25" borderId="39" xfId="0" applyNumberFormat="1" applyFont="1" applyFill="1" applyBorder="1" applyAlignment="1">
      <alignment horizontal="center" vertical="center" wrapText="1"/>
    </xf>
    <xf numFmtId="165" fontId="50" fillId="25" borderId="57" xfId="0" applyNumberFormat="1" applyFont="1" applyFill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165" fontId="0" fillId="0" borderId="106" xfId="0" applyNumberFormat="1" applyFont="1" applyBorder="1" applyAlignment="1">
      <alignment horizontal="center" vertical="center" wrapText="1"/>
    </xf>
    <xf numFmtId="0" fontId="58" fillId="0" borderId="107" xfId="0" applyFont="1" applyBorder="1" applyAlignment="1">
      <alignment horizontal="center" vertical="center" wrapText="1"/>
    </xf>
    <xf numFmtId="0" fontId="58" fillId="0" borderId="108" xfId="0" applyFont="1" applyBorder="1" applyAlignment="1">
      <alignment horizontal="center" vertical="center" wrapText="1"/>
    </xf>
    <xf numFmtId="0" fontId="63" fillId="0" borderId="109" xfId="0" applyFont="1" applyBorder="1" applyAlignment="1">
      <alignment horizontal="justify" vertical="center" wrapText="1"/>
    </xf>
    <xf numFmtId="0" fontId="63" fillId="0" borderId="109" xfId="0" applyFont="1" applyBorder="1" applyAlignment="1">
      <alignment vertical="center" wrapText="1"/>
    </xf>
    <xf numFmtId="0" fontId="63" fillId="0" borderId="37" xfId="0" applyFont="1" applyBorder="1" applyAlignment="1">
      <alignment vertical="center" wrapText="1"/>
    </xf>
    <xf numFmtId="49" fontId="67" fillId="0" borderId="48" xfId="0" applyNumberFormat="1" applyFont="1" applyFill="1" applyBorder="1" applyAlignment="1">
      <alignment horizontal="left" vertical="center" wrapText="1"/>
    </xf>
    <xf numFmtId="49" fontId="43" fillId="0" borderId="40" xfId="0" applyNumberFormat="1" applyFont="1" applyBorder="1" applyAlignment="1">
      <alignment horizontal="left" vertical="center" wrapText="1"/>
    </xf>
    <xf numFmtId="0" fontId="43" fillId="0" borderId="40" xfId="0" applyNumberFormat="1" applyFont="1" applyFill="1" applyBorder="1" applyAlignment="1" applyProtection="1">
      <alignment horizontal="center" vertical="center" wrapText="1"/>
    </xf>
    <xf numFmtId="49" fontId="52" fillId="0" borderId="48" xfId="0" applyNumberFormat="1" applyFont="1" applyBorder="1" applyAlignment="1">
      <alignment horizontal="right" vertical="center" wrapText="1"/>
    </xf>
    <xf numFmtId="49" fontId="67" fillId="0" borderId="48" xfId="0" applyNumberFormat="1" applyFont="1" applyBorder="1" applyAlignment="1">
      <alignment horizontal="left" vertical="center" wrapText="1"/>
    </xf>
    <xf numFmtId="0" fontId="67" fillId="0" borderId="48" xfId="0" applyNumberFormat="1" applyFont="1" applyFill="1" applyBorder="1" applyAlignment="1" applyProtection="1">
      <alignment horizontal="center" vertical="center" wrapText="1"/>
    </xf>
    <xf numFmtId="49" fontId="52" fillId="0" borderId="39" xfId="0" applyNumberFormat="1" applyFont="1" applyBorder="1" applyAlignment="1">
      <alignment horizontal="right" vertical="center" wrapText="1"/>
    </xf>
    <xf numFmtId="0" fontId="67" fillId="0" borderId="39" xfId="0" applyFont="1" applyBorder="1" applyAlignment="1">
      <alignment horizontal="center" vertical="center" wrapText="1"/>
    </xf>
    <xf numFmtId="0" fontId="65" fillId="0" borderId="90" xfId="0" applyFont="1" applyFill="1" applyBorder="1" applyAlignment="1">
      <alignment horizontal="center" vertical="center" wrapText="1"/>
    </xf>
    <xf numFmtId="2" fontId="35" fillId="6" borderId="39" xfId="0" applyNumberFormat="1" applyFont="1" applyFill="1" applyBorder="1" applyAlignment="1">
      <alignment horizontal="center" vertical="center" wrapText="1"/>
    </xf>
    <xf numFmtId="49" fontId="43" fillId="0" borderId="48" xfId="0" applyNumberFormat="1" applyFont="1" applyFill="1" applyBorder="1" applyAlignment="1">
      <alignment horizontal="left" vertical="center" wrapText="1"/>
    </xf>
    <xf numFmtId="0" fontId="43" fillId="0" borderId="48" xfId="0" applyFont="1" applyBorder="1" applyAlignment="1">
      <alignment horizontal="center" vertical="center" wrapText="1"/>
    </xf>
    <xf numFmtId="0" fontId="65" fillId="0" borderId="46" xfId="0" applyFont="1" applyFill="1" applyBorder="1" applyAlignment="1">
      <alignment horizontal="center" vertical="center" wrapText="1"/>
    </xf>
    <xf numFmtId="0" fontId="46" fillId="0" borderId="40" xfId="0" applyFont="1" applyFill="1" applyBorder="1" applyAlignment="1">
      <alignment horizontal="center" vertical="center" wrapText="1"/>
    </xf>
    <xf numFmtId="49" fontId="64" fillId="0" borderId="40" xfId="0" applyNumberFormat="1" applyFont="1" applyFill="1" applyBorder="1" applyAlignment="1">
      <alignment horizontal="right" vertical="center" wrapText="1"/>
    </xf>
    <xf numFmtId="0" fontId="46" fillId="0" borderId="40" xfId="0" applyNumberFormat="1" applyFont="1" applyFill="1" applyBorder="1" applyAlignment="1" applyProtection="1">
      <alignment horizontal="center" vertical="center" wrapText="1"/>
    </xf>
    <xf numFmtId="49" fontId="46" fillId="0" borderId="40" xfId="0" applyNumberFormat="1" applyFont="1" applyFill="1" applyBorder="1" applyAlignment="1">
      <alignment horizontal="left" vertical="center" wrapText="1"/>
    </xf>
    <xf numFmtId="165" fontId="46" fillId="0" borderId="40" xfId="0" applyNumberFormat="1" applyFont="1" applyFill="1" applyBorder="1" applyAlignment="1">
      <alignment horizontal="center" vertical="center" wrapText="1"/>
    </xf>
    <xf numFmtId="165" fontId="65" fillId="0" borderId="58" xfId="0" applyNumberFormat="1" applyFont="1" applyFill="1" applyBorder="1" applyAlignment="1">
      <alignment horizontal="center" vertical="center" wrapText="1"/>
    </xf>
    <xf numFmtId="0" fontId="46" fillId="0" borderId="41" xfId="0" applyFont="1" applyFill="1" applyBorder="1" applyAlignment="1">
      <alignment horizontal="right" vertical="center" wrapText="1"/>
    </xf>
    <xf numFmtId="0" fontId="46" fillId="0" borderId="39" xfId="0" applyFont="1" applyFill="1" applyBorder="1" applyAlignment="1">
      <alignment horizontal="center" vertical="center" wrapText="1"/>
    </xf>
    <xf numFmtId="0" fontId="65" fillId="0" borderId="39" xfId="0" applyFont="1" applyFill="1" applyBorder="1" applyAlignment="1">
      <alignment horizontal="center" vertical="center" wrapText="1"/>
    </xf>
    <xf numFmtId="2" fontId="64" fillId="0" borderId="39" xfId="0" applyNumberFormat="1" applyFont="1" applyFill="1" applyBorder="1" applyAlignment="1">
      <alignment horizontal="right" vertical="center" wrapText="1"/>
    </xf>
    <xf numFmtId="165" fontId="46" fillId="0" borderId="39" xfId="0" applyNumberFormat="1" applyFont="1" applyFill="1" applyBorder="1" applyAlignment="1">
      <alignment horizontal="center" vertical="center" wrapText="1"/>
    </xf>
    <xf numFmtId="165" fontId="65" fillId="0" borderId="57" xfId="0" applyNumberFormat="1" applyFont="1" applyFill="1" applyBorder="1" applyAlignment="1">
      <alignment horizontal="center" vertical="center" wrapText="1"/>
    </xf>
    <xf numFmtId="0" fontId="65" fillId="0" borderId="47" xfId="0" applyFont="1" applyFill="1" applyBorder="1" applyAlignment="1">
      <alignment horizontal="center" vertical="center" wrapText="1"/>
    </xf>
    <xf numFmtId="0" fontId="46" fillId="0" borderId="48" xfId="0" applyNumberFormat="1" applyFont="1" applyFill="1" applyBorder="1" applyAlignment="1" applyProtection="1">
      <alignment horizontal="center" vertical="center" wrapText="1"/>
    </xf>
    <xf numFmtId="49" fontId="46" fillId="0" borderId="48" xfId="0" applyNumberFormat="1" applyFont="1" applyFill="1" applyBorder="1" applyAlignment="1">
      <alignment horizontal="left" vertical="center" wrapText="1"/>
    </xf>
    <xf numFmtId="0" fontId="46" fillId="0" borderId="110" xfId="0" applyFont="1" applyFill="1" applyBorder="1" applyAlignment="1">
      <alignment horizontal="right" vertical="center" wrapText="1"/>
    </xf>
    <xf numFmtId="0" fontId="46" fillId="0" borderId="111" xfId="0" applyFont="1" applyFill="1" applyBorder="1" applyAlignment="1">
      <alignment horizontal="center" vertical="center" wrapText="1"/>
    </xf>
    <xf numFmtId="49" fontId="64" fillId="0" borderId="111" xfId="0" applyNumberFormat="1" applyFont="1" applyFill="1" applyBorder="1" applyAlignment="1">
      <alignment horizontal="right" vertical="center" wrapText="1"/>
    </xf>
    <xf numFmtId="0" fontId="65" fillId="0" borderId="111" xfId="0" applyFont="1" applyFill="1" applyBorder="1" applyAlignment="1">
      <alignment horizontal="center" vertical="center" wrapText="1"/>
    </xf>
    <xf numFmtId="2" fontId="64" fillId="0" borderId="111" xfId="0" applyNumberFormat="1" applyFont="1" applyFill="1" applyBorder="1" applyAlignment="1">
      <alignment horizontal="right" vertical="center" wrapText="1"/>
    </xf>
    <xf numFmtId="165" fontId="46" fillId="0" borderId="111" xfId="0" applyNumberFormat="1" applyFont="1" applyFill="1" applyBorder="1" applyAlignment="1">
      <alignment horizontal="center" vertical="center" wrapText="1"/>
    </xf>
    <xf numFmtId="165" fontId="65" fillId="0" borderId="112" xfId="0" applyNumberFormat="1" applyFont="1" applyFill="1" applyBorder="1" applyAlignment="1">
      <alignment horizontal="center" vertical="center" wrapText="1"/>
    </xf>
    <xf numFmtId="1" fontId="64" fillId="0" borderId="39" xfId="0" applyNumberFormat="1" applyFont="1" applyFill="1" applyBorder="1" applyAlignment="1">
      <alignment horizontal="right" vertical="center" wrapText="1"/>
    </xf>
    <xf numFmtId="49" fontId="43" fillId="0" borderId="40" xfId="0" applyNumberFormat="1" applyFont="1" applyFill="1" applyBorder="1" applyAlignment="1">
      <alignment horizontal="left" vertical="center" wrapText="1"/>
    </xf>
    <xf numFmtId="0" fontId="43" fillId="0" borderId="48" xfId="0" applyNumberFormat="1" applyFont="1" applyFill="1" applyBorder="1" applyAlignment="1" applyProtection="1">
      <alignment horizontal="left" vertical="center" wrapText="1"/>
    </xf>
    <xf numFmtId="2" fontId="35" fillId="0" borderId="48" xfId="0" applyNumberFormat="1" applyFont="1" applyFill="1" applyBorder="1" applyAlignment="1" applyProtection="1">
      <alignment horizontal="center" vertical="center" wrapText="1"/>
    </xf>
    <xf numFmtId="0" fontId="67" fillId="0" borderId="48" xfId="0" applyFont="1" applyFill="1" applyBorder="1" applyAlignment="1">
      <alignment horizontal="center" vertical="center" wrapText="1"/>
    </xf>
    <xf numFmtId="0" fontId="35" fillId="20" borderId="48" xfId="0" applyFont="1" applyFill="1" applyBorder="1" applyAlignment="1">
      <alignment horizontal="center" vertical="center" wrapText="1"/>
    </xf>
    <xf numFmtId="49" fontId="39" fillId="20" borderId="48" xfId="0" applyNumberFormat="1" applyFont="1" applyFill="1" applyBorder="1" applyAlignment="1" applyProtection="1">
      <alignment horizontal="left" vertical="center" wrapText="1"/>
    </xf>
    <xf numFmtId="3" fontId="35" fillId="24" borderId="48" xfId="0" applyNumberFormat="1" applyFont="1" applyFill="1" applyBorder="1" applyAlignment="1">
      <alignment horizontal="center" vertical="center"/>
    </xf>
    <xf numFmtId="49" fontId="67" fillId="0" borderId="48" xfId="0" applyNumberFormat="1" applyFont="1" applyFill="1" applyBorder="1" applyAlignment="1" applyProtection="1">
      <alignment horizontal="left" vertical="center" wrapText="1"/>
    </xf>
    <xf numFmtId="0" fontId="67" fillId="0" borderId="48" xfId="0" applyFont="1" applyBorder="1" applyAlignment="1">
      <alignment horizontal="center" vertical="center"/>
    </xf>
    <xf numFmtId="49" fontId="43" fillId="0" borderId="40" xfId="0" applyNumberFormat="1" applyFont="1" applyFill="1" applyBorder="1" applyAlignment="1" applyProtection="1">
      <alignment horizontal="left" vertical="center" wrapText="1"/>
    </xf>
    <xf numFmtId="0" fontId="43" fillId="0" borderId="40" xfId="0" applyFont="1" applyBorder="1" applyAlignment="1">
      <alignment horizontal="center" vertical="center" wrapText="1"/>
    </xf>
    <xf numFmtId="2" fontId="35" fillId="0" borderId="40" xfId="0" applyNumberFormat="1" applyFont="1" applyFill="1" applyBorder="1" applyAlignment="1">
      <alignment horizontal="center" vertical="center" wrapText="1"/>
    </xf>
    <xf numFmtId="49" fontId="52" fillId="0" borderId="39" xfId="0" applyNumberFormat="1" applyFont="1" applyFill="1" applyBorder="1" applyAlignment="1">
      <alignment horizontal="right" vertical="center" wrapText="1"/>
    </xf>
    <xf numFmtId="0" fontId="52" fillId="0" borderId="39" xfId="0" applyFont="1" applyFill="1" applyBorder="1" applyAlignment="1">
      <alignment horizontal="center" vertical="center" wrapText="1"/>
    </xf>
    <xf numFmtId="2" fontId="52" fillId="0" borderId="39" xfId="0" applyNumberFormat="1" applyFont="1" applyBorder="1" applyAlignment="1">
      <alignment horizontal="right" vertical="center" wrapText="1"/>
    </xf>
    <xf numFmtId="0" fontId="67" fillId="0" borderId="48" xfId="0" applyFont="1" applyBorder="1" applyAlignment="1">
      <alignment horizontal="center" vertical="center" wrapText="1"/>
    </xf>
    <xf numFmtId="2" fontId="35" fillId="0" borderId="48" xfId="0" applyNumberFormat="1" applyFont="1" applyFill="1" applyBorder="1" applyAlignment="1">
      <alignment horizontal="center" vertical="center" wrapText="1"/>
    </xf>
    <xf numFmtId="49" fontId="52" fillId="26" borderId="48" xfId="0" applyNumberFormat="1" applyFont="1" applyFill="1" applyBorder="1" applyAlignment="1">
      <alignment horizontal="right" vertical="center" wrapText="1"/>
    </xf>
    <xf numFmtId="0" fontId="52" fillId="26" borderId="48" xfId="0" applyFont="1" applyFill="1" applyBorder="1" applyAlignment="1">
      <alignment horizontal="center" vertical="center" wrapText="1"/>
    </xf>
    <xf numFmtId="2" fontId="52" fillId="26" borderId="48" xfId="0" applyNumberFormat="1" applyFont="1" applyFill="1" applyBorder="1" applyAlignment="1">
      <alignment horizontal="right" vertical="center" wrapText="1"/>
    </xf>
    <xf numFmtId="49" fontId="43" fillId="0" borderId="48" xfId="0" applyNumberFormat="1" applyFont="1" applyFill="1" applyBorder="1" applyAlignment="1">
      <alignment horizontal="justify" vertical="center" wrapText="1"/>
    </xf>
    <xf numFmtId="0" fontId="43" fillId="0" borderId="48" xfId="0" applyFont="1" applyBorder="1" applyAlignment="1">
      <alignment horizontal="center" vertical="center"/>
    </xf>
    <xf numFmtId="49" fontId="67" fillId="0" borderId="48" xfId="0" applyNumberFormat="1" applyFont="1" applyFill="1" applyBorder="1" applyAlignment="1">
      <alignment horizontal="justify" vertical="center" wrapText="1"/>
    </xf>
    <xf numFmtId="49" fontId="67" fillId="0" borderId="48" xfId="0" applyNumberFormat="1" applyFont="1" applyBorder="1" applyAlignment="1">
      <alignment horizontal="justify" vertical="center" wrapText="1"/>
    </xf>
    <xf numFmtId="168" fontId="35" fillId="0" borderId="48" xfId="61" applyNumberFormat="1" applyFont="1" applyFill="1" applyBorder="1" applyAlignment="1" applyProtection="1">
      <alignment horizontal="center" vertical="center"/>
    </xf>
    <xf numFmtId="0" fontId="43" fillId="6" borderId="40" xfId="0" applyNumberFormat="1" applyFont="1" applyFill="1" applyBorder="1" applyAlignment="1" applyProtection="1">
      <alignment horizontal="center" vertical="center" wrapText="1"/>
    </xf>
    <xf numFmtId="2" fontId="35" fillId="6" borderId="40" xfId="0" applyNumberFormat="1" applyFont="1" applyFill="1" applyBorder="1" applyAlignment="1" applyProtection="1">
      <alignment horizontal="center" vertical="center" wrapText="1"/>
    </xf>
    <xf numFmtId="49" fontId="43" fillId="24" borderId="40" xfId="0" applyNumberFormat="1" applyFont="1" applyFill="1" applyBorder="1" applyAlignment="1">
      <alignment horizontal="left" vertical="center" wrapText="1"/>
    </xf>
    <xf numFmtId="2" fontId="52" fillId="0" borderId="49" xfId="0" applyNumberFormat="1" applyFont="1" applyBorder="1" applyAlignment="1">
      <alignment horizontal="right" vertical="center" wrapText="1"/>
    </xf>
    <xf numFmtId="0" fontId="67" fillId="0" borderId="49" xfId="0" applyFont="1" applyBorder="1" applyAlignment="1">
      <alignment horizontal="center" vertical="center" wrapText="1"/>
    </xf>
    <xf numFmtId="0" fontId="43" fillId="6" borderId="40" xfId="0" applyFont="1" applyFill="1" applyBorder="1" applyAlignment="1">
      <alignment horizontal="center" vertical="center" wrapText="1"/>
    </xf>
    <xf numFmtId="166" fontId="35" fillId="6" borderId="40" xfId="0" applyNumberFormat="1" applyFont="1" applyFill="1" applyBorder="1" applyAlignment="1">
      <alignment horizontal="center" vertical="center" wrapText="1"/>
    </xf>
    <xf numFmtId="2" fontId="52" fillId="0" borderId="48" xfId="0" applyNumberFormat="1" applyFont="1" applyFill="1" applyBorder="1" applyAlignment="1">
      <alignment horizontal="right" vertical="center" wrapText="1"/>
    </xf>
    <xf numFmtId="0" fontId="67" fillId="6" borderId="49" xfId="0" applyNumberFormat="1" applyFont="1" applyFill="1" applyBorder="1" applyAlignment="1" applyProtection="1">
      <alignment horizontal="center" vertical="center" wrapText="1"/>
    </xf>
    <xf numFmtId="168" fontId="35" fillId="0" borderId="48" xfId="63" applyNumberFormat="1" applyFont="1" applyFill="1" applyBorder="1" applyAlignment="1" applyProtection="1">
      <alignment horizontal="center" vertical="center"/>
    </xf>
    <xf numFmtId="4" fontId="0" fillId="28" borderId="54" xfId="0" applyNumberFormat="1" applyFont="1" applyFill="1" applyBorder="1" applyAlignment="1">
      <alignment horizontal="center" vertical="center" wrapText="1"/>
    </xf>
    <xf numFmtId="0" fontId="35" fillId="6" borderId="113" xfId="0" applyFont="1" applyFill="1" applyBorder="1" applyAlignment="1">
      <alignment horizontal="center" vertical="center" wrapText="1"/>
    </xf>
    <xf numFmtId="0" fontId="35" fillId="6" borderId="114" xfId="0" applyFont="1" applyFill="1" applyBorder="1" applyAlignment="1">
      <alignment horizontal="center" vertical="center" wrapText="1"/>
    </xf>
    <xf numFmtId="0" fontId="45" fillId="6" borderId="114" xfId="0" applyFont="1" applyFill="1" applyBorder="1" applyAlignment="1">
      <alignment horizontal="center" vertical="center" wrapText="1"/>
    </xf>
    <xf numFmtId="49" fontId="35" fillId="6" borderId="114" xfId="0" applyNumberFormat="1" applyFont="1" applyFill="1" applyBorder="1" applyAlignment="1">
      <alignment horizontal="left" vertical="center" wrapText="1"/>
    </xf>
    <xf numFmtId="0" fontId="0" fillId="6" borderId="114" xfId="0" applyFont="1" applyFill="1" applyBorder="1" applyAlignment="1">
      <alignment horizontal="center" vertical="center" wrapText="1"/>
    </xf>
    <xf numFmtId="2" fontId="0" fillId="6" borderId="114" xfId="0" applyNumberFormat="1" applyFont="1" applyFill="1" applyBorder="1" applyAlignment="1">
      <alignment horizontal="center" vertical="center" wrapText="1"/>
    </xf>
    <xf numFmtId="165" fontId="0" fillId="6" borderId="114" xfId="0" applyNumberFormat="1" applyFont="1" applyFill="1" applyBorder="1" applyAlignment="1">
      <alignment horizontal="center" vertical="center" wrapText="1"/>
    </xf>
    <xf numFmtId="165" fontId="35" fillId="6" borderId="115" xfId="0" applyNumberFormat="1" applyFont="1" applyFill="1" applyBorder="1" applyAlignment="1">
      <alignment horizontal="center" vertical="center" wrapText="1"/>
    </xf>
    <xf numFmtId="165" fontId="35" fillId="0" borderId="116" xfId="0" applyNumberFormat="1" applyFont="1" applyFill="1" applyBorder="1" applyAlignment="1">
      <alignment horizontal="center" vertical="center" wrapText="1"/>
    </xf>
    <xf numFmtId="165" fontId="37" fillId="0" borderId="117" xfId="0" applyNumberFormat="1" applyFont="1" applyFill="1" applyBorder="1" applyAlignment="1">
      <alignment horizontal="center" vertical="center" wrapText="1"/>
    </xf>
    <xf numFmtId="165" fontId="35" fillId="0" borderId="117" xfId="0" applyNumberFormat="1" applyFont="1" applyFill="1" applyBorder="1" applyAlignment="1">
      <alignment horizontal="center" vertical="center" wrapText="1"/>
    </xf>
    <xf numFmtId="165" fontId="37" fillId="0" borderId="115" xfId="0" applyNumberFormat="1" applyFont="1" applyFill="1" applyBorder="1" applyAlignment="1">
      <alignment horizontal="center" vertical="center" wrapText="1"/>
    </xf>
    <xf numFmtId="0" fontId="35" fillId="6" borderId="118" xfId="0" applyNumberFormat="1" applyFont="1" applyFill="1" applyBorder="1" applyAlignment="1" applyProtection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right" vertical="center" wrapText="1"/>
    </xf>
    <xf numFmtId="0" fontId="0" fillId="6" borderId="119" xfId="0" applyNumberFormat="1" applyFont="1" applyFill="1" applyBorder="1" applyAlignment="1" applyProtection="1">
      <alignment horizontal="center" vertical="center" wrapText="1"/>
    </xf>
    <xf numFmtId="2" fontId="35" fillId="6" borderId="10" xfId="0" applyNumberFormat="1" applyFont="1" applyFill="1" applyBorder="1" applyAlignment="1" applyProtection="1">
      <alignment horizontal="center" vertical="center" wrapText="1"/>
    </xf>
    <xf numFmtId="49" fontId="52" fillId="0" borderId="37" xfId="0" applyNumberFormat="1" applyFont="1" applyBorder="1" applyAlignment="1">
      <alignment horizontal="right" vertical="center" wrapText="1"/>
    </xf>
    <xf numFmtId="0" fontId="67" fillId="0" borderId="37" xfId="0" applyFont="1" applyBorder="1" applyAlignment="1">
      <alignment horizontal="center" vertical="center" wrapText="1"/>
    </xf>
    <xf numFmtId="2" fontId="52" fillId="0" borderId="37" xfId="0" applyNumberFormat="1" applyFont="1" applyBorder="1" applyAlignment="1">
      <alignment horizontal="right" vertical="center" wrapText="1"/>
    </xf>
    <xf numFmtId="0" fontId="43" fillId="0" borderId="27" xfId="0" applyNumberFormat="1" applyFont="1" applyFill="1" applyBorder="1" applyAlignment="1">
      <alignment horizontal="left" vertical="center" wrapText="1"/>
    </xf>
    <xf numFmtId="0" fontId="43" fillId="0" borderId="27" xfId="0" applyFont="1" applyBorder="1" applyAlignment="1">
      <alignment horizontal="center" vertical="center" wrapText="1"/>
    </xf>
    <xf numFmtId="2" fontId="35" fillId="0" borderId="27" xfId="0" applyNumberFormat="1" applyFont="1" applyFill="1" applyBorder="1" applyAlignment="1">
      <alignment horizontal="center" vertical="center" wrapText="1"/>
    </xf>
    <xf numFmtId="49" fontId="52" fillId="0" borderId="48" xfId="0" applyNumberFormat="1" applyFont="1" applyFill="1" applyBorder="1" applyAlignment="1">
      <alignment horizontal="right" vertical="center" wrapText="1"/>
    </xf>
    <xf numFmtId="0" fontId="52" fillId="0" borderId="48" xfId="0" applyFont="1" applyFill="1" applyBorder="1" applyAlignment="1">
      <alignment horizontal="center" vertical="center" wrapText="1"/>
    </xf>
    <xf numFmtId="2" fontId="52" fillId="0" borderId="48" xfId="0" applyNumberFormat="1" applyFont="1" applyBorder="1" applyAlignment="1">
      <alignment horizontal="right" vertical="center" wrapText="1"/>
    </xf>
    <xf numFmtId="49" fontId="43" fillId="0" borderId="48" xfId="0" applyNumberFormat="1" applyFont="1" applyFill="1" applyBorder="1" applyAlignment="1" applyProtection="1">
      <alignment horizontal="left" vertical="center" wrapText="1"/>
    </xf>
    <xf numFmtId="0" fontId="43" fillId="0" borderId="48" xfId="0" applyFont="1" applyBorder="1" applyAlignment="1">
      <alignment horizontal="center" vertical="center"/>
    </xf>
    <xf numFmtId="165" fontId="0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6" xfId="0" applyNumberFormat="1" applyFont="1" applyFill="1" applyBorder="1" applyAlignment="1" applyProtection="1">
      <alignment horizontal="center" vertical="center" wrapText="1"/>
    </xf>
    <xf numFmtId="49" fontId="64" fillId="0" borderId="114" xfId="0" applyNumberFormat="1" applyFont="1" applyBorder="1" applyAlignment="1">
      <alignment horizontal="right" vertical="center" wrapText="1"/>
    </xf>
    <xf numFmtId="2" fontId="64" fillId="0" borderId="114" xfId="0" applyNumberFormat="1" applyFont="1" applyBorder="1" applyAlignment="1">
      <alignment horizontal="right" vertical="center" wrapText="1"/>
    </xf>
    <xf numFmtId="0" fontId="42" fillId="6" borderId="114" xfId="0" applyFont="1" applyFill="1" applyBorder="1" applyAlignment="1">
      <alignment horizontal="center" vertical="center" wrapText="1"/>
    </xf>
    <xf numFmtId="0" fontId="35" fillId="6" borderId="114" xfId="0" applyNumberFormat="1" applyFont="1" applyFill="1" applyBorder="1" applyAlignment="1" applyProtection="1">
      <alignment horizontal="center" vertical="center" wrapText="1"/>
    </xf>
    <xf numFmtId="49" fontId="35" fillId="6" borderId="114" xfId="0" applyNumberFormat="1" applyFont="1" applyFill="1" applyBorder="1" applyAlignment="1" applyProtection="1">
      <alignment horizontal="left" vertical="center" wrapText="1"/>
    </xf>
    <xf numFmtId="0" fontId="46" fillId="0" borderId="0" xfId="0" applyFont="1" applyFill="1" applyAlignment="1">
      <alignment horizontal="center" vertical="center" wrapText="1"/>
    </xf>
    <xf numFmtId="0" fontId="35" fillId="6" borderId="120" xfId="0" applyNumberFormat="1" applyFont="1" applyFill="1" applyBorder="1" applyAlignment="1" applyProtection="1">
      <alignment horizontal="center" vertical="center" wrapText="1"/>
    </xf>
    <xf numFmtId="0" fontId="35" fillId="6" borderId="121" xfId="0" applyNumberFormat="1" applyFont="1" applyFill="1" applyBorder="1" applyAlignment="1" applyProtection="1">
      <alignment horizontal="right" vertical="center" wrapText="1"/>
    </xf>
    <xf numFmtId="0" fontId="35" fillId="6" borderId="121" xfId="0" applyNumberFormat="1" applyFont="1" applyFill="1" applyBorder="1" applyAlignment="1" applyProtection="1">
      <alignment horizontal="center" vertical="center" wrapText="1"/>
    </xf>
    <xf numFmtId="165" fontId="35" fillId="6" borderId="121" xfId="0" applyNumberFormat="1" applyFont="1" applyFill="1" applyBorder="1" applyAlignment="1" applyProtection="1">
      <alignment horizontal="center" vertical="center" wrapText="1"/>
    </xf>
    <xf numFmtId="165" fontId="35" fillId="6" borderId="122" xfId="0" applyNumberFormat="1" applyFont="1" applyFill="1" applyBorder="1" applyAlignment="1" applyProtection="1">
      <alignment horizontal="center" vertical="center" wrapText="1"/>
    </xf>
    <xf numFmtId="165" fontId="65" fillId="0" borderId="117" xfId="0" applyNumberFormat="1" applyFont="1" applyFill="1" applyBorder="1" applyAlignment="1">
      <alignment horizontal="center" vertical="center" wrapText="1"/>
    </xf>
    <xf numFmtId="165" fontId="65" fillId="0" borderId="123" xfId="0" applyNumberFormat="1" applyFont="1" applyFill="1" applyBorder="1" applyAlignment="1">
      <alignment horizontal="center" vertical="center" wrapText="1"/>
    </xf>
    <xf numFmtId="165" fontId="65" fillId="0" borderId="124" xfId="0" applyNumberFormat="1" applyFont="1" applyFill="1" applyBorder="1" applyAlignment="1">
      <alignment horizontal="center" vertical="center" wrapText="1"/>
    </xf>
    <xf numFmtId="2" fontId="35" fillId="6" borderId="114" xfId="0" applyNumberFormat="1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46" fillId="0" borderId="114" xfId="0" applyFont="1" applyFill="1" applyBorder="1" applyAlignment="1">
      <alignment horizontal="center" vertical="center" wrapText="1"/>
    </xf>
    <xf numFmtId="0" fontId="46" fillId="0" borderId="114" xfId="0" applyFont="1" applyBorder="1" applyAlignment="1">
      <alignment horizontal="center" vertical="center" wrapText="1"/>
    </xf>
    <xf numFmtId="165" fontId="46" fillId="0" borderId="114" xfId="0" applyNumberFormat="1" applyFont="1" applyFill="1" applyBorder="1" applyAlignment="1">
      <alignment horizontal="center" vertical="center" wrapText="1"/>
    </xf>
    <xf numFmtId="49" fontId="35" fillId="0" borderId="125" xfId="0" applyNumberFormat="1" applyFont="1" applyFill="1" applyBorder="1" applyAlignment="1">
      <alignment horizontal="center" vertical="center" wrapText="1"/>
    </xf>
    <xf numFmtId="0" fontId="35" fillId="0" borderId="126" xfId="0" applyFont="1" applyFill="1" applyBorder="1" applyAlignment="1">
      <alignment horizontal="center" vertical="center" wrapText="1"/>
    </xf>
    <xf numFmtId="0" fontId="35" fillId="0" borderId="126" xfId="0" applyNumberFormat="1" applyFont="1" applyFill="1" applyBorder="1" applyAlignment="1" applyProtection="1">
      <alignment horizontal="center" vertical="center" wrapText="1"/>
    </xf>
    <xf numFmtId="49" fontId="0" fillId="0" borderId="126" xfId="0" applyNumberFormat="1" applyFont="1" applyFill="1" applyBorder="1" applyAlignment="1">
      <alignment horizontal="left" vertical="center" wrapText="1"/>
    </xf>
    <xf numFmtId="0" fontId="0" fillId="0" borderId="126" xfId="0" applyFont="1" applyFill="1" applyBorder="1" applyAlignment="1">
      <alignment horizontal="center" vertical="center" wrapText="1"/>
    </xf>
    <xf numFmtId="2" fontId="0" fillId="0" borderId="126" xfId="0" applyNumberFormat="1" applyFont="1" applyFill="1" applyBorder="1" applyAlignment="1">
      <alignment horizontal="right" vertical="center" wrapText="1"/>
    </xf>
    <xf numFmtId="165" fontId="0" fillId="0" borderId="126" xfId="0" applyNumberFormat="1" applyFont="1" applyFill="1" applyBorder="1" applyAlignment="1">
      <alignment horizontal="center" vertical="center" wrapText="1"/>
    </xf>
    <xf numFmtId="2" fontId="52" fillId="0" borderId="126" xfId="0" applyNumberFormat="1" applyFont="1" applyFill="1" applyBorder="1" applyAlignment="1">
      <alignment horizontal="right" vertical="center" wrapText="1"/>
    </xf>
    <xf numFmtId="0" fontId="0" fillId="0" borderId="126" xfId="0" applyNumberFormat="1" applyFont="1" applyFill="1" applyBorder="1" applyAlignment="1" applyProtection="1">
      <alignment horizontal="center" vertical="center" wrapText="1"/>
    </xf>
    <xf numFmtId="2" fontId="52" fillId="0" borderId="126" xfId="0" applyNumberFormat="1" applyFont="1" applyBorder="1" applyAlignment="1">
      <alignment horizontal="right" vertical="center" wrapText="1"/>
    </xf>
    <xf numFmtId="49" fontId="52" fillId="0" borderId="126" xfId="0" applyNumberFormat="1" applyFont="1" applyFill="1" applyBorder="1" applyAlignment="1">
      <alignment horizontal="center" vertical="center" wrapText="1"/>
    </xf>
    <xf numFmtId="169" fontId="0" fillId="0" borderId="126" xfId="0" applyNumberFormat="1" applyFont="1" applyFill="1" applyBorder="1" applyAlignment="1">
      <alignment horizontal="right" vertical="center" wrapText="1"/>
    </xf>
    <xf numFmtId="0" fontId="0" fillId="0" borderId="127" xfId="0" applyFont="1" applyFill="1" applyBorder="1" applyAlignment="1">
      <alignment horizontal="center" vertical="center" wrapText="1"/>
    </xf>
    <xf numFmtId="2" fontId="52" fillId="0" borderId="127" xfId="0" applyNumberFormat="1" applyFont="1" applyFill="1" applyBorder="1" applyAlignment="1">
      <alignment horizontal="right" vertical="center" wrapText="1"/>
    </xf>
    <xf numFmtId="0" fontId="0" fillId="0" borderId="127" xfId="0" applyNumberFormat="1" applyFont="1" applyFill="1" applyBorder="1" applyAlignment="1" applyProtection="1">
      <alignment horizontal="center" vertical="center" wrapText="1"/>
    </xf>
    <xf numFmtId="169" fontId="66" fillId="0" borderId="127" xfId="0" applyNumberFormat="1" applyFont="1" applyFill="1" applyBorder="1" applyAlignment="1">
      <alignment horizontal="right"/>
    </xf>
    <xf numFmtId="49" fontId="52" fillId="0" borderId="127" xfId="0" applyNumberFormat="1" applyFont="1" applyFill="1" applyBorder="1" applyAlignment="1">
      <alignment horizontal="center" vertical="center" wrapText="1"/>
    </xf>
    <xf numFmtId="169" fontId="52" fillId="0" borderId="127" xfId="0" applyNumberFormat="1" applyFont="1" applyFill="1" applyBorder="1" applyAlignment="1">
      <alignment horizontal="right" vertical="center" wrapText="1"/>
    </xf>
    <xf numFmtId="165" fontId="0" fillId="0" borderId="127" xfId="0" applyNumberFormat="1" applyFont="1" applyFill="1" applyBorder="1" applyAlignment="1">
      <alignment horizontal="center" vertical="center" wrapText="1"/>
    </xf>
    <xf numFmtId="0" fontId="35" fillId="0" borderId="128" xfId="0" applyFont="1" applyFill="1" applyBorder="1" applyAlignment="1">
      <alignment horizontal="center" vertical="center" wrapText="1"/>
    </xf>
    <xf numFmtId="0" fontId="35" fillId="0" borderId="128" xfId="0" applyNumberFormat="1" applyFont="1" applyFill="1" applyBorder="1" applyAlignment="1" applyProtection="1">
      <alignment horizontal="center" vertical="center" wrapText="1"/>
    </xf>
    <xf numFmtId="49" fontId="0" fillId="0" borderId="128" xfId="0" applyNumberFormat="1" applyFont="1" applyFill="1" applyBorder="1" applyAlignment="1">
      <alignment horizontal="left" vertical="center" wrapText="1"/>
    </xf>
    <xf numFmtId="0" fontId="0" fillId="0" borderId="128" xfId="0" applyFont="1" applyFill="1" applyBorder="1" applyAlignment="1">
      <alignment horizontal="center" vertical="center" wrapText="1"/>
    </xf>
    <xf numFmtId="2" fontId="0" fillId="0" borderId="128" xfId="0" applyNumberFormat="1" applyFont="1" applyFill="1" applyBorder="1" applyAlignment="1">
      <alignment horizontal="right" vertical="center" wrapText="1"/>
    </xf>
    <xf numFmtId="165" fontId="0" fillId="0" borderId="128" xfId="0" applyNumberFormat="1" applyFont="1" applyFill="1" applyBorder="1" applyAlignment="1">
      <alignment horizontal="center" vertical="center" wrapText="1"/>
    </xf>
    <xf numFmtId="0" fontId="66" fillId="0" borderId="126" xfId="0" applyFont="1" applyFill="1" applyBorder="1" applyAlignment="1">
      <alignment horizontal="right"/>
    </xf>
    <xf numFmtId="49" fontId="35" fillId="0" borderId="129" xfId="0" applyNumberFormat="1" applyFont="1" applyFill="1" applyBorder="1" applyAlignment="1">
      <alignment horizontal="center" vertical="center" wrapText="1"/>
    </xf>
    <xf numFmtId="49" fontId="35" fillId="0" borderId="118" xfId="0" applyNumberFormat="1" applyFont="1" applyFill="1" applyBorder="1" applyAlignment="1">
      <alignment horizontal="center" vertical="center" wrapText="1"/>
    </xf>
    <xf numFmtId="0" fontId="35" fillId="0" borderId="119" xfId="0" applyFont="1" applyFill="1" applyBorder="1" applyAlignment="1">
      <alignment horizontal="center" vertical="center" wrapText="1"/>
    </xf>
    <xf numFmtId="0" fontId="45" fillId="0" borderId="119" xfId="0" applyFont="1" applyFill="1" applyBorder="1" applyAlignment="1">
      <alignment horizontal="center" vertical="center" wrapText="1"/>
    </xf>
    <xf numFmtId="0" fontId="0" fillId="0" borderId="119" xfId="0" applyNumberFormat="1" applyFont="1" applyFill="1" applyBorder="1" applyAlignment="1" applyProtection="1">
      <alignment horizontal="center" vertical="center" wrapText="1"/>
    </xf>
    <xf numFmtId="49" fontId="0" fillId="0" borderId="119" xfId="0" applyNumberFormat="1" applyFont="1" applyFill="1" applyBorder="1" applyAlignment="1">
      <alignment horizontal="left" vertical="center" wrapText="1"/>
    </xf>
    <xf numFmtId="2" fontId="35" fillId="0" borderId="119" xfId="0" applyNumberFormat="1" applyFont="1" applyFill="1" applyBorder="1" applyAlignment="1">
      <alignment horizontal="center" vertical="center" wrapText="1"/>
    </xf>
    <xf numFmtId="165" fontId="0" fillId="0" borderId="119" xfId="0" applyNumberFormat="1" applyFont="1" applyFill="1" applyBorder="1" applyAlignment="1">
      <alignment horizontal="center" vertical="center" wrapText="1"/>
    </xf>
    <xf numFmtId="49" fontId="52" fillId="0" borderId="126" xfId="0" applyNumberFormat="1" applyFont="1" applyBorder="1" applyAlignment="1">
      <alignment horizontal="right" vertical="center" wrapText="1"/>
    </xf>
    <xf numFmtId="0" fontId="0" fillId="0" borderId="126" xfId="0" applyFont="1" applyFill="1" applyBorder="1" applyAlignment="1">
      <alignment wrapText="1"/>
    </xf>
    <xf numFmtId="0" fontId="44" fillId="0" borderId="126" xfId="0" applyFont="1" applyBorder="1" applyAlignment="1">
      <alignment horizontal="center" vertical="center" wrapText="1"/>
    </xf>
    <xf numFmtId="2" fontId="35" fillId="0" borderId="126" xfId="0" applyNumberFormat="1" applyFont="1" applyFill="1" applyBorder="1" applyAlignment="1">
      <alignment horizontal="center" vertical="center" wrapText="1"/>
    </xf>
    <xf numFmtId="0" fontId="35" fillId="0" borderId="113" xfId="0" applyFont="1" applyFill="1" applyBorder="1" applyAlignment="1">
      <alignment horizontal="center" vertical="center" wrapText="1"/>
    </xf>
    <xf numFmtId="0" fontId="0" fillId="0" borderId="114" xfId="0" applyFont="1" applyFill="1" applyBorder="1" applyAlignment="1">
      <alignment wrapText="1"/>
    </xf>
    <xf numFmtId="49" fontId="52" fillId="0" borderId="114" xfId="0" applyNumberFormat="1" applyFont="1" applyBorder="1" applyAlignment="1">
      <alignment horizontal="right" vertical="center" wrapText="1"/>
    </xf>
    <xf numFmtId="0" fontId="0" fillId="0" borderId="114" xfId="0" applyNumberFormat="1" applyFont="1" applyFill="1" applyBorder="1" applyAlignment="1" applyProtection="1">
      <alignment horizontal="center" vertical="center" wrapText="1"/>
    </xf>
    <xf numFmtId="2" fontId="52" fillId="0" borderId="114" xfId="0" applyNumberFormat="1" applyFont="1" applyBorder="1" applyAlignment="1">
      <alignment horizontal="right" vertical="center" wrapText="1"/>
    </xf>
    <xf numFmtId="165" fontId="0" fillId="0" borderId="114" xfId="0" applyNumberFormat="1" applyFont="1" applyFill="1" applyBorder="1" applyAlignment="1">
      <alignment horizontal="center" vertical="center" wrapText="1"/>
    </xf>
    <xf numFmtId="49" fontId="64" fillId="0" borderId="48" xfId="0" applyNumberFormat="1" applyFont="1" applyFill="1" applyBorder="1" applyAlignment="1">
      <alignment horizontal="right" vertical="center" wrapText="1"/>
    </xf>
    <xf numFmtId="2" fontId="65" fillId="0" borderId="40" xfId="0" applyNumberFormat="1" applyFont="1" applyFill="1" applyBorder="1" applyAlignment="1">
      <alignment horizontal="center" vertical="center" wrapText="1"/>
    </xf>
    <xf numFmtId="2" fontId="65" fillId="0" borderId="48" xfId="0" applyNumberFormat="1" applyFont="1" applyFill="1" applyBorder="1" applyAlignment="1">
      <alignment horizontal="center" vertical="center" wrapText="1"/>
    </xf>
    <xf numFmtId="2" fontId="64" fillId="0" borderId="48" xfId="0" applyNumberFormat="1" applyFont="1" applyFill="1" applyBorder="1" applyAlignment="1">
      <alignment horizontal="right" vertical="center" wrapText="1"/>
    </xf>
    <xf numFmtId="0" fontId="35" fillId="0" borderId="125" xfId="0" applyFont="1" applyFill="1" applyBorder="1" applyAlignment="1">
      <alignment horizontal="center" vertical="center" wrapText="1"/>
    </xf>
    <xf numFmtId="2" fontId="47" fillId="0" borderId="126" xfId="0" applyNumberFormat="1" applyFont="1" applyFill="1" applyBorder="1" applyAlignment="1">
      <alignment horizontal="center" vertical="center" wrapText="1"/>
    </xf>
    <xf numFmtId="169" fontId="35" fillId="0" borderId="126" xfId="0" applyNumberFormat="1" applyFont="1" applyFill="1" applyBorder="1" applyAlignment="1">
      <alignment horizontal="center" vertical="center" wrapText="1"/>
    </xf>
    <xf numFmtId="169" fontId="47" fillId="0" borderId="126" xfId="0" applyNumberFormat="1" applyFont="1" applyFill="1" applyBorder="1" applyAlignment="1">
      <alignment horizontal="center" vertical="center" wrapText="1"/>
    </xf>
    <xf numFmtId="0" fontId="66" fillId="0" borderId="126" xfId="0" applyFont="1" applyFill="1" applyBorder="1" applyAlignment="1">
      <alignment horizontal="right" wrapText="1"/>
    </xf>
    <xf numFmtId="0" fontId="0" fillId="0" borderId="126" xfId="0" applyFont="1" applyFill="1" applyBorder="1"/>
    <xf numFmtId="0" fontId="66" fillId="0" borderId="127" xfId="0" applyFont="1" applyFill="1" applyBorder="1" applyAlignment="1">
      <alignment horizontal="right" wrapText="1"/>
    </xf>
    <xf numFmtId="2" fontId="47" fillId="0" borderId="127" xfId="0" applyNumberFormat="1" applyFont="1" applyFill="1" applyBorder="1" applyAlignment="1">
      <alignment horizontal="center" vertical="center" wrapText="1"/>
    </xf>
    <xf numFmtId="0" fontId="0" fillId="0" borderId="127" xfId="0" applyFont="1" applyFill="1" applyBorder="1"/>
    <xf numFmtId="165" fontId="35" fillId="0" borderId="123" xfId="0" applyNumberFormat="1" applyFont="1" applyFill="1" applyBorder="1" applyAlignment="1">
      <alignment horizontal="center" vertical="center" wrapText="1"/>
    </xf>
    <xf numFmtId="0" fontId="0" fillId="0" borderId="128" xfId="0" applyFont="1" applyFill="1" applyBorder="1" applyAlignment="1">
      <alignment wrapText="1"/>
    </xf>
    <xf numFmtId="49" fontId="52" fillId="0" borderId="128" xfId="0" applyNumberFormat="1" applyFont="1" applyBorder="1" applyAlignment="1">
      <alignment horizontal="right" vertical="center" wrapText="1"/>
    </xf>
    <xf numFmtId="0" fontId="0" fillId="0" borderId="128" xfId="0" applyNumberFormat="1" applyFont="1" applyFill="1" applyBorder="1" applyAlignment="1" applyProtection="1">
      <alignment horizontal="center" vertical="center" wrapText="1"/>
    </xf>
    <xf numFmtId="2" fontId="35" fillId="0" borderId="128" xfId="0" applyNumberFormat="1" applyFont="1" applyFill="1" applyBorder="1" applyAlignment="1">
      <alignment horizontal="center" vertical="center" wrapText="1"/>
    </xf>
    <xf numFmtId="165" fontId="35" fillId="0" borderId="124" xfId="0" applyNumberFormat="1" applyFont="1" applyFill="1" applyBorder="1" applyAlignment="1">
      <alignment horizontal="center" vertical="center" wrapText="1"/>
    </xf>
    <xf numFmtId="2" fontId="66" fillId="0" borderId="126" xfId="0" applyNumberFormat="1" applyFont="1" applyBorder="1" applyAlignment="1">
      <alignment horizontal="right" vertical="center" wrapText="1"/>
    </xf>
    <xf numFmtId="0" fontId="0" fillId="0" borderId="126" xfId="0" applyFont="1" applyBorder="1" applyAlignment="1">
      <alignment horizontal="center" vertical="center" wrapText="1"/>
    </xf>
    <xf numFmtId="165" fontId="0" fillId="0" borderId="117" xfId="0" applyNumberFormat="1" applyFont="1" applyFill="1" applyBorder="1" applyAlignment="1">
      <alignment horizontal="center" vertical="center" wrapText="1"/>
    </xf>
    <xf numFmtId="2" fontId="52" fillId="0" borderId="126" xfId="0" applyNumberFormat="1" applyFont="1" applyFill="1" applyBorder="1" applyAlignment="1">
      <alignment vertical="center" wrapText="1"/>
    </xf>
    <xf numFmtId="0" fontId="0" fillId="0" borderId="127" xfId="0" applyFont="1" applyFill="1" applyBorder="1" applyAlignment="1">
      <alignment horizontal="center" vertical="top" wrapText="1"/>
    </xf>
    <xf numFmtId="49" fontId="52" fillId="0" borderId="127" xfId="0" applyNumberFormat="1" applyFont="1" applyBorder="1" applyAlignment="1">
      <alignment horizontal="right" vertical="center" wrapText="1"/>
    </xf>
    <xf numFmtId="2" fontId="66" fillId="0" borderId="127" xfId="0" applyNumberFormat="1" applyFont="1" applyBorder="1" applyAlignment="1">
      <alignment horizontal="right" vertical="center" wrapText="1"/>
    </xf>
    <xf numFmtId="49" fontId="52" fillId="0" borderId="127" xfId="0" applyNumberFormat="1" applyFont="1" applyBorder="1" applyAlignment="1">
      <alignment horizontal="center" vertical="center" wrapText="1"/>
    </xf>
    <xf numFmtId="2" fontId="52" fillId="0" borderId="127" xfId="0" applyNumberFormat="1" applyFont="1" applyBorder="1" applyAlignment="1">
      <alignment horizontal="right" vertical="center" wrapText="1"/>
    </xf>
    <xf numFmtId="0" fontId="66" fillId="0" borderId="126" xfId="0" applyNumberFormat="1" applyFont="1" applyFill="1" applyBorder="1" applyAlignment="1" applyProtection="1">
      <alignment horizontal="right" vertical="center" wrapText="1"/>
    </xf>
    <xf numFmtId="2" fontId="0" fillId="0" borderId="126" xfId="0" applyNumberFormat="1" applyFont="1" applyFill="1" applyBorder="1" applyAlignment="1">
      <alignment vertical="center" wrapText="1"/>
    </xf>
    <xf numFmtId="0" fontId="0" fillId="0" borderId="126" xfId="0" applyFont="1" applyFill="1" applyBorder="1" applyAlignment="1">
      <alignment horizontal="center" vertical="top" wrapText="1"/>
    </xf>
    <xf numFmtId="0" fontId="35" fillId="0" borderId="129" xfId="0" applyFont="1" applyFill="1" applyBorder="1" applyAlignment="1">
      <alignment horizontal="center" vertical="center" wrapText="1"/>
    </xf>
    <xf numFmtId="0" fontId="0" fillId="0" borderId="127" xfId="0" applyFont="1" applyBorder="1" applyAlignment="1">
      <alignment horizontal="center" vertical="center" wrapText="1"/>
    </xf>
    <xf numFmtId="2" fontId="0" fillId="0" borderId="127" xfId="0" applyNumberFormat="1" applyFont="1" applyFill="1" applyBorder="1" applyAlignment="1">
      <alignment vertical="center" wrapText="1"/>
    </xf>
    <xf numFmtId="0" fontId="35" fillId="0" borderId="130" xfId="0" applyFont="1" applyFill="1" applyBorder="1" applyAlignment="1">
      <alignment horizontal="center" vertical="center" wrapText="1"/>
    </xf>
    <xf numFmtId="0" fontId="0" fillId="0" borderId="114" xfId="0" applyFont="1" applyFill="1" applyBorder="1" applyAlignment="1">
      <alignment horizontal="center" vertical="center" wrapText="1"/>
    </xf>
    <xf numFmtId="2" fontId="66" fillId="0" borderId="114" xfId="0" applyNumberFormat="1" applyFont="1" applyBorder="1" applyAlignment="1">
      <alignment horizontal="right" vertical="center" wrapText="1"/>
    </xf>
    <xf numFmtId="0" fontId="0" fillId="0" borderId="114" xfId="0" applyFont="1" applyBorder="1" applyAlignment="1">
      <alignment horizontal="center" vertical="center" wrapText="1"/>
    </xf>
    <xf numFmtId="2" fontId="0" fillId="0" borderId="114" xfId="0" applyNumberFormat="1" applyFont="1" applyFill="1" applyBorder="1" applyAlignment="1">
      <alignment vertical="center" wrapText="1"/>
    </xf>
    <xf numFmtId="165" fontId="0" fillId="0" borderId="115" xfId="0" applyNumberFormat="1" applyFont="1" applyFill="1" applyBorder="1" applyAlignment="1">
      <alignment horizontal="center" vertical="center" wrapText="1"/>
    </xf>
    <xf numFmtId="0" fontId="0" fillId="0" borderId="119" xfId="0" applyFont="1" applyFill="1" applyBorder="1" applyAlignment="1">
      <alignment horizontal="center" vertical="center" wrapText="1"/>
    </xf>
    <xf numFmtId="0" fontId="35" fillId="6" borderId="119" xfId="0" applyNumberFormat="1" applyFont="1" applyFill="1" applyBorder="1" applyAlignment="1" applyProtection="1">
      <alignment horizontal="center" vertical="center" wrapText="1"/>
    </xf>
    <xf numFmtId="165" fontId="35" fillId="6" borderId="119" xfId="0" applyNumberFormat="1" applyFont="1" applyFill="1" applyBorder="1" applyAlignment="1" applyProtection="1">
      <alignment horizontal="center" vertical="center" wrapText="1"/>
    </xf>
    <xf numFmtId="165" fontId="35" fillId="0" borderId="115" xfId="0" applyNumberFormat="1" applyFont="1" applyFill="1" applyBorder="1" applyAlignment="1">
      <alignment horizontal="center" vertical="center" wrapText="1"/>
    </xf>
    <xf numFmtId="0" fontId="46" fillId="0" borderId="113" xfId="0" applyFont="1" applyFill="1" applyBorder="1" applyAlignment="1">
      <alignment horizontal="right" vertical="center" wrapText="1"/>
    </xf>
    <xf numFmtId="0" fontId="65" fillId="0" borderId="114" xfId="0" applyFont="1" applyBorder="1" applyAlignment="1">
      <alignment horizontal="center" vertical="center" wrapText="1"/>
    </xf>
    <xf numFmtId="49" fontId="52" fillId="0" borderId="10" xfId="0" applyNumberFormat="1" applyFont="1" applyBorder="1" applyAlignment="1">
      <alignment horizontal="right" vertical="center" wrapText="1"/>
    </xf>
    <xf numFmtId="0" fontId="0" fillId="0" borderId="10" xfId="0" applyFont="1" applyBorder="1" applyAlignment="1">
      <alignment horizontal="center" vertical="center" wrapText="1"/>
    </xf>
    <xf numFmtId="2" fontId="52" fillId="0" borderId="10" xfId="0" applyNumberFormat="1" applyFont="1" applyBorder="1" applyAlignment="1">
      <alignment horizontal="right" vertical="center" wrapText="1"/>
    </xf>
    <xf numFmtId="0" fontId="0" fillId="0" borderId="126" xfId="0" applyFont="1" applyBorder="1" applyAlignment="1">
      <alignment wrapText="1"/>
    </xf>
    <xf numFmtId="2" fontId="64" fillId="0" borderId="90" xfId="0" applyNumberFormat="1" applyFont="1" applyFill="1" applyBorder="1" applyAlignment="1">
      <alignment horizontal="right" vertical="center" wrapText="1"/>
    </xf>
    <xf numFmtId="49" fontId="0" fillId="0" borderId="126" xfId="0" applyNumberFormat="1" applyFont="1" applyBorder="1" applyAlignment="1">
      <alignment horizontal="left" vertical="center" wrapText="1"/>
    </xf>
    <xf numFmtId="0" fontId="0" fillId="0" borderId="114" xfId="0" applyFont="1" applyBorder="1" applyAlignment="1">
      <alignment wrapText="1"/>
    </xf>
    <xf numFmtId="49" fontId="64" fillId="0" borderId="39" xfId="0" applyNumberFormat="1" applyFont="1" applyFill="1" applyBorder="1" applyAlignment="1">
      <alignment horizontal="right" vertical="center" wrapText="1"/>
    </xf>
    <xf numFmtId="49" fontId="65" fillId="0" borderId="47" xfId="0" applyNumberFormat="1" applyFont="1" applyFill="1" applyBorder="1" applyAlignment="1">
      <alignment horizontal="center" vertical="center" wrapText="1"/>
    </xf>
    <xf numFmtId="0" fontId="65" fillId="0" borderId="48" xfId="0" applyFont="1" applyFill="1" applyBorder="1" applyAlignment="1">
      <alignment horizontal="center" vertical="center" wrapText="1"/>
    </xf>
    <xf numFmtId="49" fontId="64" fillId="0" borderId="48" xfId="0" applyNumberFormat="1" applyFont="1" applyBorder="1" applyAlignment="1">
      <alignment horizontal="right" vertical="center" wrapText="1"/>
    </xf>
    <xf numFmtId="0" fontId="46" fillId="0" borderId="48" xfId="0" applyFont="1" applyBorder="1"/>
    <xf numFmtId="0" fontId="46" fillId="0" borderId="48" xfId="0" applyFont="1" applyFill="1" applyBorder="1" applyAlignment="1">
      <alignment horizontal="center" vertical="center" wrapText="1"/>
    </xf>
    <xf numFmtId="165" fontId="46" fillId="0" borderId="48" xfId="0" applyNumberFormat="1" applyFont="1" applyFill="1" applyBorder="1" applyAlignment="1">
      <alignment horizontal="center" vertical="center" wrapText="1"/>
    </xf>
    <xf numFmtId="165" fontId="65" fillId="0" borderId="56" xfId="0" applyNumberFormat="1" applyFont="1" applyFill="1" applyBorder="1" applyAlignment="1">
      <alignment horizontal="center" vertical="center" wrapText="1"/>
    </xf>
    <xf numFmtId="0" fontId="65" fillId="0" borderId="48" xfId="0" applyNumberFormat="1" applyFont="1" applyFill="1" applyBorder="1" applyAlignment="1" applyProtection="1">
      <alignment horizontal="center" vertical="center" wrapText="1"/>
    </xf>
    <xf numFmtId="0" fontId="0" fillId="0" borderId="48" xfId="0" applyFont="1" applyBorder="1"/>
    <xf numFmtId="165" fontId="0" fillId="0" borderId="48" xfId="0" applyNumberFormat="1" applyFont="1" applyFill="1" applyBorder="1" applyAlignment="1">
      <alignment horizontal="left" vertical="center" wrapText="1"/>
    </xf>
    <xf numFmtId="49" fontId="52" fillId="0" borderId="90" xfId="0" applyNumberFormat="1" applyFont="1" applyBorder="1" applyAlignment="1">
      <alignment horizontal="right" vertical="center" wrapText="1"/>
    </xf>
    <xf numFmtId="2" fontId="52" fillId="0" borderId="38" xfId="0" applyNumberFormat="1" applyFont="1" applyFill="1" applyBorder="1" applyAlignment="1">
      <alignment horizontal="right" vertical="center" wrapText="1"/>
    </xf>
    <xf numFmtId="1" fontId="65" fillId="0" borderId="48" xfId="0" applyNumberFormat="1" applyFont="1" applyFill="1" applyBorder="1" applyAlignment="1">
      <alignment horizontal="center" vertical="center" wrapText="1"/>
    </xf>
    <xf numFmtId="1" fontId="64" fillId="0" borderId="38" xfId="0" applyNumberFormat="1" applyFont="1" applyFill="1" applyBorder="1" applyAlignment="1">
      <alignment horizontal="right" vertical="center" wrapText="1"/>
    </xf>
    <xf numFmtId="2" fontId="49" fillId="0" borderId="38" xfId="0" applyNumberFormat="1" applyFont="1" applyFill="1" applyBorder="1" applyAlignment="1">
      <alignment horizontal="right" vertical="center" wrapText="1"/>
    </xf>
    <xf numFmtId="165" fontId="35" fillId="0" borderId="131" xfId="0" applyNumberFormat="1" applyFont="1" applyFill="1" applyBorder="1" applyAlignment="1">
      <alignment horizontal="center" vertical="center" wrapText="1"/>
    </xf>
    <xf numFmtId="49" fontId="39" fillId="22" borderId="92" xfId="0" applyNumberFormat="1" applyFont="1" applyFill="1" applyBorder="1" applyAlignment="1">
      <alignment horizontal="right" vertical="center" wrapText="1"/>
    </xf>
    <xf numFmtId="49" fontId="39" fillId="22" borderId="93" xfId="0" applyNumberFormat="1" applyFont="1" applyFill="1" applyBorder="1" applyAlignment="1">
      <alignment horizontal="right" vertical="center" wrapText="1"/>
    </xf>
    <xf numFmtId="49" fontId="39" fillId="22" borderId="97" xfId="0" applyNumberFormat="1" applyFont="1" applyFill="1" applyBorder="1" applyAlignment="1">
      <alignment horizontal="right" vertical="center" wrapText="1"/>
    </xf>
    <xf numFmtId="165" fontId="35" fillId="22" borderId="92" xfId="0" applyNumberFormat="1" applyFont="1" applyFill="1" applyBorder="1" applyAlignment="1">
      <alignment horizontal="right" vertical="center" wrapText="1"/>
    </xf>
    <xf numFmtId="165" fontId="35" fillId="22" borderId="93" xfId="0" applyNumberFormat="1" applyFont="1" applyFill="1" applyBorder="1" applyAlignment="1">
      <alignment horizontal="right" vertical="center" wrapText="1"/>
    </xf>
    <xf numFmtId="165" fontId="35" fillId="22" borderId="97" xfId="0" applyNumberFormat="1" applyFont="1" applyFill="1" applyBorder="1" applyAlignment="1">
      <alignment horizontal="right" vertical="center" wrapText="1"/>
    </xf>
    <xf numFmtId="49" fontId="36" fillId="25" borderId="132" xfId="0" applyNumberFormat="1" applyFont="1" applyFill="1" applyBorder="1" applyAlignment="1">
      <alignment horizontal="center" vertical="center" wrapText="1"/>
    </xf>
    <xf numFmtId="49" fontId="36" fillId="25" borderId="133" xfId="0" applyNumberFormat="1" applyFont="1" applyFill="1" applyBorder="1" applyAlignment="1">
      <alignment horizontal="center" vertical="center" wrapText="1"/>
    </xf>
    <xf numFmtId="49" fontId="36" fillId="25" borderId="134" xfId="0" applyNumberFormat="1" applyFont="1" applyFill="1" applyBorder="1" applyAlignment="1">
      <alignment horizontal="center" vertical="center" wrapText="1"/>
    </xf>
    <xf numFmtId="0" fontId="35" fillId="0" borderId="135" xfId="0" applyFont="1" applyFill="1" applyBorder="1" applyAlignment="1">
      <alignment horizontal="center" vertical="center" wrapText="1"/>
    </xf>
    <xf numFmtId="0" fontId="35" fillId="0" borderId="78" xfId="0" applyFont="1" applyFill="1" applyBorder="1" applyAlignment="1">
      <alignment horizontal="center" vertical="center" wrapText="1"/>
    </xf>
    <xf numFmtId="0" fontId="35" fillId="0" borderId="33" xfId="0" applyFont="1" applyFill="1" applyBorder="1" applyAlignment="1">
      <alignment horizontal="center" vertical="center" wrapText="1"/>
    </xf>
    <xf numFmtId="0" fontId="35" fillId="0" borderId="136" xfId="0" applyFont="1" applyFill="1" applyBorder="1" applyAlignment="1">
      <alignment horizontal="center" vertical="center" wrapText="1"/>
    </xf>
    <xf numFmtId="165" fontId="35" fillId="0" borderId="136" xfId="0" applyNumberFormat="1" applyFont="1" applyFill="1" applyBorder="1" applyAlignment="1">
      <alignment horizontal="center" vertical="center" wrapText="1"/>
    </xf>
    <xf numFmtId="49" fontId="36" fillId="25" borderId="137" xfId="0" applyNumberFormat="1" applyFont="1" applyFill="1" applyBorder="1" applyAlignment="1">
      <alignment horizontal="center" vertical="center" wrapText="1"/>
    </xf>
    <xf numFmtId="49" fontId="36" fillId="25" borderId="138" xfId="0" applyNumberFormat="1" applyFont="1" applyFill="1" applyBorder="1" applyAlignment="1">
      <alignment horizontal="center" vertical="center" wrapText="1"/>
    </xf>
    <xf numFmtId="49" fontId="36" fillId="25" borderId="139" xfId="0" applyNumberFormat="1" applyFont="1" applyFill="1" applyBorder="1" applyAlignment="1">
      <alignment horizontal="center" vertical="center" wrapText="1"/>
    </xf>
    <xf numFmtId="4" fontId="39" fillId="28" borderId="92" xfId="0" applyNumberFormat="1" applyFont="1" applyFill="1" applyBorder="1" applyAlignment="1">
      <alignment horizontal="right" vertical="center" wrapText="1"/>
    </xf>
    <xf numFmtId="4" fontId="39" fillId="28" borderId="93" xfId="0" applyNumberFormat="1" applyFont="1" applyFill="1" applyBorder="1" applyAlignment="1">
      <alignment horizontal="right" vertical="center" wrapText="1"/>
    </xf>
    <xf numFmtId="4" fontId="39" fillId="28" borderId="97" xfId="0" applyNumberFormat="1" applyFont="1" applyFill="1" applyBorder="1" applyAlignment="1">
      <alignment horizontal="right" vertical="center" wrapText="1"/>
    </xf>
  </cellXfs>
  <cellStyles count="97">
    <cellStyle name="20% - Accent1" xfId="1" xr:uid="{00000000-0005-0000-0000-000000000000}"/>
    <cellStyle name="20% - Accent1 2" xfId="2" xr:uid="{00000000-0005-0000-0000-000001000000}"/>
    <cellStyle name="20% - Accent2" xfId="3" xr:uid="{00000000-0005-0000-0000-000002000000}"/>
    <cellStyle name="20% - Accent3" xfId="4" xr:uid="{00000000-0005-0000-0000-000003000000}"/>
    <cellStyle name="20% - Accent4" xfId="5" xr:uid="{00000000-0005-0000-0000-000004000000}"/>
    <cellStyle name="20% - Accent4 2" xfId="6" xr:uid="{00000000-0005-0000-0000-000005000000}"/>
    <cellStyle name="20% - Accent5" xfId="7" xr:uid="{00000000-0005-0000-0000-000006000000}"/>
    <cellStyle name="20% - Accent5 2" xfId="8" xr:uid="{00000000-0005-0000-0000-000007000000}"/>
    <cellStyle name="20% - Accent6" xfId="9" xr:uid="{00000000-0005-0000-0000-000008000000}"/>
    <cellStyle name="20% - Accent6 2" xfId="10" xr:uid="{00000000-0005-0000-0000-000009000000}"/>
    <cellStyle name="20% - akcent 1 2" xfId="11" xr:uid="{00000000-0005-0000-0000-00000A000000}"/>
    <cellStyle name="20% - akcent 2 2" xfId="12" xr:uid="{00000000-0005-0000-0000-00000B000000}"/>
    <cellStyle name="20% - akcent 3 2" xfId="13" xr:uid="{00000000-0005-0000-0000-00000C000000}"/>
    <cellStyle name="20% - akcent 4 2" xfId="14" xr:uid="{00000000-0005-0000-0000-00000D000000}"/>
    <cellStyle name="20% - akcent 5 2" xfId="15" xr:uid="{00000000-0005-0000-0000-00000E000000}"/>
    <cellStyle name="20% - akcent 6 2" xfId="16" xr:uid="{00000000-0005-0000-0000-00000F000000}"/>
    <cellStyle name="40% - Accent1" xfId="17" xr:uid="{00000000-0005-0000-0000-000010000000}"/>
    <cellStyle name="40% - Accent2" xfId="18" xr:uid="{00000000-0005-0000-0000-000011000000}"/>
    <cellStyle name="40% - Accent3" xfId="19" xr:uid="{00000000-0005-0000-0000-000012000000}"/>
    <cellStyle name="40% - Accent4" xfId="20" xr:uid="{00000000-0005-0000-0000-000013000000}"/>
    <cellStyle name="40% - Accent4 2" xfId="21" xr:uid="{00000000-0005-0000-0000-000014000000}"/>
    <cellStyle name="40% - Accent5" xfId="22" xr:uid="{00000000-0005-0000-0000-000015000000}"/>
    <cellStyle name="40% - Accent6" xfId="23" xr:uid="{00000000-0005-0000-0000-000016000000}"/>
    <cellStyle name="40% - akcent 1 2" xfId="24" xr:uid="{00000000-0005-0000-0000-000017000000}"/>
    <cellStyle name="40% - akcent 2 2" xfId="25" xr:uid="{00000000-0005-0000-0000-000018000000}"/>
    <cellStyle name="40% - akcent 3 2" xfId="26" xr:uid="{00000000-0005-0000-0000-000019000000}"/>
    <cellStyle name="40% - akcent 4 2" xfId="27" xr:uid="{00000000-0005-0000-0000-00001A000000}"/>
    <cellStyle name="40% - akcent 5 2" xfId="28" xr:uid="{00000000-0005-0000-0000-00001B000000}"/>
    <cellStyle name="40% - akcent 6 2" xfId="29" xr:uid="{00000000-0005-0000-0000-00001C000000}"/>
    <cellStyle name="60% - Accent1" xfId="30" xr:uid="{00000000-0005-0000-0000-00001D000000}"/>
    <cellStyle name="60% - Accent2" xfId="31" xr:uid="{00000000-0005-0000-0000-00001E000000}"/>
    <cellStyle name="60% - Accent3" xfId="32" xr:uid="{00000000-0005-0000-0000-00001F000000}"/>
    <cellStyle name="60% - Accent4" xfId="33" xr:uid="{00000000-0005-0000-0000-000020000000}"/>
    <cellStyle name="60% - Accent5" xfId="34" xr:uid="{00000000-0005-0000-0000-000021000000}"/>
    <cellStyle name="60% - Accent6" xfId="35" xr:uid="{00000000-0005-0000-0000-000022000000}"/>
    <cellStyle name="60% - akcent 1 2" xfId="36" xr:uid="{00000000-0005-0000-0000-000023000000}"/>
    <cellStyle name="60% - akcent 2 2" xfId="37" xr:uid="{00000000-0005-0000-0000-000024000000}"/>
    <cellStyle name="60% - akcent 3 2" xfId="38" xr:uid="{00000000-0005-0000-0000-000025000000}"/>
    <cellStyle name="60% - akcent 4 2" xfId="39" xr:uid="{00000000-0005-0000-0000-000026000000}"/>
    <cellStyle name="60% - akcent 5 2" xfId="40" xr:uid="{00000000-0005-0000-0000-000027000000}"/>
    <cellStyle name="60% - akcent 6 2" xfId="41" xr:uid="{00000000-0005-0000-0000-000028000000}"/>
    <cellStyle name="Accent1" xfId="42" xr:uid="{00000000-0005-0000-0000-000029000000}"/>
    <cellStyle name="Accent2" xfId="43" xr:uid="{00000000-0005-0000-0000-00002A000000}"/>
    <cellStyle name="Accent3" xfId="44" xr:uid="{00000000-0005-0000-0000-00002B000000}"/>
    <cellStyle name="Accent4" xfId="45" xr:uid="{00000000-0005-0000-0000-00002C000000}"/>
    <cellStyle name="Accent5" xfId="46" xr:uid="{00000000-0005-0000-0000-00002D000000}"/>
    <cellStyle name="Accent6" xfId="47" xr:uid="{00000000-0005-0000-0000-00002E000000}"/>
    <cellStyle name="Akcent 1 2" xfId="48" xr:uid="{00000000-0005-0000-0000-00002F000000}"/>
    <cellStyle name="Akcent 2 2" xfId="49" xr:uid="{00000000-0005-0000-0000-000030000000}"/>
    <cellStyle name="Akcent 3 2" xfId="50" xr:uid="{00000000-0005-0000-0000-000031000000}"/>
    <cellStyle name="Akcent 4 2" xfId="51" xr:uid="{00000000-0005-0000-0000-000032000000}"/>
    <cellStyle name="Akcent 5 2" xfId="52" xr:uid="{00000000-0005-0000-0000-000033000000}"/>
    <cellStyle name="Akcent 6 2" xfId="53" xr:uid="{00000000-0005-0000-0000-000034000000}"/>
    <cellStyle name="Bad" xfId="54" xr:uid="{00000000-0005-0000-0000-000035000000}"/>
    <cellStyle name="Calculation" xfId="55" xr:uid="{00000000-0005-0000-0000-000036000000}"/>
    <cellStyle name="Calculation 2" xfId="56" xr:uid="{00000000-0005-0000-0000-000037000000}"/>
    <cellStyle name="Check Cell" xfId="57" xr:uid="{00000000-0005-0000-0000-000038000000}"/>
    <cellStyle name="Dane wejściowe 2" xfId="58" xr:uid="{00000000-0005-0000-0000-000039000000}"/>
    <cellStyle name="Dane wyjściowe 2" xfId="59" xr:uid="{00000000-0005-0000-0000-00003A000000}"/>
    <cellStyle name="Dobre 2" xfId="60" xr:uid="{00000000-0005-0000-0000-00003B000000}"/>
    <cellStyle name="Dziesiętny" xfId="61" builtinId="3"/>
    <cellStyle name="Dziesiętny 2" xfId="62" xr:uid="{00000000-0005-0000-0000-00003D000000}"/>
    <cellStyle name="Dziesiętny 3" xfId="63" xr:uid="{00000000-0005-0000-0000-00003E000000}"/>
    <cellStyle name="Explanatory Text" xfId="64" xr:uid="{00000000-0005-0000-0000-00003F000000}"/>
    <cellStyle name="Good" xfId="65" xr:uid="{00000000-0005-0000-0000-000040000000}"/>
    <cellStyle name="Heading 1" xfId="66" xr:uid="{00000000-0005-0000-0000-000041000000}"/>
    <cellStyle name="Heading 2" xfId="67" xr:uid="{00000000-0005-0000-0000-000042000000}"/>
    <cellStyle name="Heading 3" xfId="68" xr:uid="{00000000-0005-0000-0000-000043000000}"/>
    <cellStyle name="Heading 4" xfId="69" xr:uid="{00000000-0005-0000-0000-000044000000}"/>
    <cellStyle name="Input" xfId="70" xr:uid="{00000000-0005-0000-0000-000045000000}"/>
    <cellStyle name="Input 2" xfId="71" xr:uid="{00000000-0005-0000-0000-000046000000}"/>
    <cellStyle name="Komórka połączona 2" xfId="72" xr:uid="{00000000-0005-0000-0000-000047000000}"/>
    <cellStyle name="Komórka zaznaczona 2" xfId="73" xr:uid="{00000000-0005-0000-0000-000048000000}"/>
    <cellStyle name="Linked Cell" xfId="74" xr:uid="{00000000-0005-0000-0000-000049000000}"/>
    <cellStyle name="Nagłówek 1 2" xfId="75" xr:uid="{00000000-0005-0000-0000-00004A000000}"/>
    <cellStyle name="Nagłówek 2 2" xfId="76" xr:uid="{00000000-0005-0000-0000-00004B000000}"/>
    <cellStyle name="Nagłówek 3 2" xfId="77" xr:uid="{00000000-0005-0000-0000-00004C000000}"/>
    <cellStyle name="Nagłówek 4 2" xfId="78" xr:uid="{00000000-0005-0000-0000-00004D000000}"/>
    <cellStyle name="Neutral" xfId="79" xr:uid="{00000000-0005-0000-0000-00004E000000}"/>
    <cellStyle name="Neutralne 2" xfId="80" xr:uid="{00000000-0005-0000-0000-00004F000000}"/>
    <cellStyle name="Normalny" xfId="0" builtinId="0"/>
    <cellStyle name="Normalny 2" xfId="81" xr:uid="{00000000-0005-0000-0000-000051000000}"/>
    <cellStyle name="Normalny 3" xfId="82" xr:uid="{00000000-0005-0000-0000-000052000000}"/>
    <cellStyle name="Note" xfId="83" xr:uid="{00000000-0005-0000-0000-000053000000}"/>
    <cellStyle name="Note 2" xfId="84" xr:uid="{00000000-0005-0000-0000-000054000000}"/>
    <cellStyle name="Obliczenia 2" xfId="85" xr:uid="{00000000-0005-0000-0000-000055000000}"/>
    <cellStyle name="Output" xfId="86" xr:uid="{00000000-0005-0000-0000-000056000000}"/>
    <cellStyle name="Output 2" xfId="87" xr:uid="{00000000-0005-0000-0000-000057000000}"/>
    <cellStyle name="Suma 2" xfId="88" xr:uid="{00000000-0005-0000-0000-000058000000}"/>
    <cellStyle name="Tekst objaśnienia 2" xfId="89" xr:uid="{00000000-0005-0000-0000-000059000000}"/>
    <cellStyle name="Tekst ostrzeżenia 2" xfId="90" xr:uid="{00000000-0005-0000-0000-00005A000000}"/>
    <cellStyle name="Title" xfId="91" xr:uid="{00000000-0005-0000-0000-00005B000000}"/>
    <cellStyle name="Total" xfId="92" xr:uid="{00000000-0005-0000-0000-00005C000000}"/>
    <cellStyle name="Tytuł 2" xfId="93" xr:uid="{00000000-0005-0000-0000-00005D000000}"/>
    <cellStyle name="Uwaga 2" xfId="94" xr:uid="{00000000-0005-0000-0000-00005E000000}"/>
    <cellStyle name="Warning Text" xfId="95" xr:uid="{00000000-0005-0000-0000-00005F000000}"/>
    <cellStyle name="Złe 2" xfId="96" xr:uid="{00000000-0005-0000-0000-00006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79D1C"/>
      <rgbColor rgb="00800080"/>
      <rgbColor rgb="00007826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12\(d)\DOCUME~1\user\USTAWI~1\Temp\Obiekty\rp\ko\1_WD-3_SST+Kosztorysy\kosztorys%20WD3\Przyk&#322;adowe%20kosztorysy\Przyk&#322;adowe%20kosztorysy\Kosztorys%20budowa%20Ostrow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1"/>
      <sheetName val="Opcje"/>
      <sheetName val="Przedmiar"/>
      <sheetName val="Kosztorys"/>
      <sheetName val="SlepyKosztorys"/>
      <sheetName val="PrzedmiarEng"/>
      <sheetName val="KosztorysEng"/>
      <sheetName val="SlepyKosztorysEng"/>
    </sheetNames>
    <sheetDataSet>
      <sheetData sheetId="0"/>
      <sheetData sheetId="1" refreshError="1">
        <row r="2">
          <cell r="B2" t="str">
            <v>PLN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X588"/>
  <sheetViews>
    <sheetView tabSelected="1" topLeftCell="A37" zoomScaleNormal="100" zoomScaleSheetLayoutView="70" workbookViewId="0">
      <selection activeCell="G402" sqref="E400:G402"/>
    </sheetView>
  </sheetViews>
  <sheetFormatPr defaultRowHeight="12.75"/>
  <cols>
    <col min="1" max="1" width="8.5703125" style="10" bestFit="1" customWidth="1"/>
    <col min="2" max="2" width="13.5703125" style="129" bestFit="1" customWidth="1"/>
    <col min="3" max="3" width="10.28515625" style="129" bestFit="1" customWidth="1"/>
    <col min="4" max="4" width="14.140625" style="129" customWidth="1"/>
    <col min="5" max="5" width="65.5703125" style="1" customWidth="1"/>
    <col min="6" max="6" width="7" style="129" bestFit="1" customWidth="1"/>
    <col min="7" max="7" width="11.7109375" style="11" bestFit="1" customWidth="1"/>
    <col min="8" max="8" width="14.140625" style="12" bestFit="1" customWidth="1"/>
    <col min="9" max="9" width="20.7109375" style="12" customWidth="1"/>
    <col min="10" max="10" width="11.7109375" style="210" bestFit="1" customWidth="1"/>
    <col min="11" max="16384" width="9.140625" style="129"/>
  </cols>
  <sheetData>
    <row r="1" spans="1:180" ht="17.25" thickTop="1" thickBot="1">
      <c r="A1" s="517"/>
      <c r="B1" s="509"/>
      <c r="C1" s="509"/>
      <c r="D1" s="510"/>
      <c r="E1" s="511" t="s">
        <v>362</v>
      </c>
      <c r="F1" s="512"/>
      <c r="G1" s="513"/>
      <c r="H1" s="514"/>
      <c r="I1" s="515"/>
    </row>
    <row r="2" spans="1:180" ht="17.25" thickTop="1" thickBot="1">
      <c r="A2" s="517"/>
      <c r="B2" s="509"/>
      <c r="C2" s="509"/>
      <c r="D2" s="510"/>
      <c r="E2" s="516" t="s">
        <v>363</v>
      </c>
      <c r="F2" s="512"/>
      <c r="G2" s="513"/>
      <c r="H2" s="514"/>
      <c r="I2" s="515"/>
    </row>
    <row r="3" spans="1:180" ht="13.5" thickTop="1">
      <c r="A3" s="38"/>
      <c r="B3" s="53" t="s">
        <v>46</v>
      </c>
      <c r="C3" s="845" t="s">
        <v>89</v>
      </c>
      <c r="D3" s="53" t="s">
        <v>47</v>
      </c>
      <c r="E3" s="9"/>
      <c r="F3" s="54"/>
      <c r="G3" s="55"/>
      <c r="H3" s="56"/>
      <c r="I3" s="228"/>
    </row>
    <row r="4" spans="1:180" ht="25.5" customHeight="1">
      <c r="A4" s="39" t="s">
        <v>48</v>
      </c>
      <c r="B4" s="57" t="s">
        <v>49</v>
      </c>
      <c r="C4" s="846"/>
      <c r="D4" s="57" t="s">
        <v>50</v>
      </c>
      <c r="E4" s="430" t="s">
        <v>51</v>
      </c>
      <c r="F4" s="848" t="s">
        <v>91</v>
      </c>
      <c r="G4" s="848"/>
      <c r="H4" s="849" t="s">
        <v>52</v>
      </c>
      <c r="I4" s="835" t="s">
        <v>53</v>
      </c>
    </row>
    <row r="5" spans="1:180" ht="25.5">
      <c r="A5" s="40" t="s">
        <v>92</v>
      </c>
      <c r="B5" s="58" t="s">
        <v>54</v>
      </c>
      <c r="C5" s="847"/>
      <c r="D5" s="58" t="s">
        <v>55</v>
      </c>
      <c r="E5" s="431" t="s">
        <v>90</v>
      </c>
      <c r="F5" s="59" t="s">
        <v>56</v>
      </c>
      <c r="G5" s="60" t="s">
        <v>57</v>
      </c>
      <c r="H5" s="849"/>
      <c r="I5" s="835"/>
    </row>
    <row r="6" spans="1:180" ht="13.5" thickBot="1">
      <c r="A6" s="13">
        <v>1</v>
      </c>
      <c r="B6" s="14">
        <v>2</v>
      </c>
      <c r="C6" s="14">
        <v>3</v>
      </c>
      <c r="D6" s="14">
        <v>4</v>
      </c>
      <c r="E6" s="15">
        <v>5</v>
      </c>
      <c r="F6" s="16">
        <v>6</v>
      </c>
      <c r="G6" s="36">
        <v>7</v>
      </c>
      <c r="H6" s="37">
        <v>8</v>
      </c>
      <c r="I6" s="230">
        <v>9</v>
      </c>
    </row>
    <row r="7" spans="1:180" ht="16.5" thickTop="1">
      <c r="A7" s="842" t="s">
        <v>339</v>
      </c>
      <c r="B7" s="843"/>
      <c r="C7" s="843"/>
      <c r="D7" s="843"/>
      <c r="E7" s="844"/>
      <c r="F7" s="232" t="s">
        <v>59</v>
      </c>
      <c r="G7" s="233" t="s">
        <v>59</v>
      </c>
      <c r="H7" s="234" t="s">
        <v>59</v>
      </c>
      <c r="I7" s="235" t="s">
        <v>59</v>
      </c>
      <c r="J7" s="11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</row>
    <row r="8" spans="1:180" ht="16.5" thickBot="1">
      <c r="A8" s="236" t="s">
        <v>340</v>
      </c>
      <c r="B8" s="237"/>
      <c r="C8" s="237"/>
      <c r="D8" s="238" t="s">
        <v>125</v>
      </c>
      <c r="E8" s="239" t="s">
        <v>60</v>
      </c>
      <c r="F8" s="240" t="s">
        <v>61</v>
      </c>
      <c r="G8" s="241" t="s">
        <v>61</v>
      </c>
      <c r="H8" s="242"/>
      <c r="I8" s="243"/>
    </row>
    <row r="9" spans="1:180" ht="13.5" thickTop="1">
      <c r="A9" s="179"/>
      <c r="B9" s="180" t="s">
        <v>172</v>
      </c>
      <c r="C9" s="250"/>
      <c r="D9" s="180" t="s">
        <v>184</v>
      </c>
      <c r="E9" s="244" t="s">
        <v>62</v>
      </c>
      <c r="F9" s="214" t="s">
        <v>59</v>
      </c>
      <c r="G9" s="218" t="s">
        <v>59</v>
      </c>
      <c r="H9" s="215" t="s">
        <v>59</v>
      </c>
      <c r="I9" s="245" t="s">
        <v>59</v>
      </c>
      <c r="J9" s="119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</row>
    <row r="10" spans="1:180" ht="25.5">
      <c r="A10" s="178">
        <v>1</v>
      </c>
      <c r="B10" s="251"/>
      <c r="C10" s="252"/>
      <c r="D10" s="183"/>
      <c r="E10" s="253" t="s">
        <v>150</v>
      </c>
      <c r="F10" s="184" t="s">
        <v>58</v>
      </c>
      <c r="G10" s="336">
        <f>G11</f>
        <v>11</v>
      </c>
      <c r="H10" s="254"/>
      <c r="I10" s="246"/>
      <c r="J10" s="1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>
      <c r="A11" s="178"/>
      <c r="B11" s="251"/>
      <c r="C11" s="169" t="s">
        <v>261</v>
      </c>
      <c r="D11" s="183"/>
      <c r="E11" s="125">
        <v>11</v>
      </c>
      <c r="F11" s="255" t="s">
        <v>100</v>
      </c>
      <c r="G11" s="125">
        <f>E11</f>
        <v>11</v>
      </c>
      <c r="H11" s="254"/>
      <c r="I11" s="256"/>
      <c r="J11" s="11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</row>
    <row r="12" spans="1:180" ht="13.5" thickBot="1">
      <c r="A12" s="173"/>
      <c r="B12" s="171"/>
      <c r="C12" s="171"/>
      <c r="D12" s="171"/>
      <c r="E12" s="171" t="s">
        <v>63</v>
      </c>
      <c r="F12" s="216" t="s">
        <v>59</v>
      </c>
      <c r="G12" s="216" t="s">
        <v>59</v>
      </c>
      <c r="H12" s="217" t="s">
        <v>59</v>
      </c>
      <c r="I12" s="249">
        <f>I10</f>
        <v>0</v>
      </c>
      <c r="J12" s="119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</row>
    <row r="13" spans="1:180" ht="13.5" thickTop="1">
      <c r="A13" s="179"/>
      <c r="B13" s="180" t="s">
        <v>172</v>
      </c>
      <c r="C13" s="250"/>
      <c r="D13" s="180" t="s">
        <v>184</v>
      </c>
      <c r="E13" s="244" t="s">
        <v>64</v>
      </c>
      <c r="F13" s="214" t="s">
        <v>59</v>
      </c>
      <c r="G13" s="218" t="s">
        <v>59</v>
      </c>
      <c r="H13" s="215" t="s">
        <v>59</v>
      </c>
      <c r="I13" s="245" t="s">
        <v>59</v>
      </c>
      <c r="J13" s="11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ht="25.5">
      <c r="A14" s="178">
        <v>2</v>
      </c>
      <c r="B14" s="257"/>
      <c r="C14" s="258"/>
      <c r="D14" s="183"/>
      <c r="E14" s="253" t="s">
        <v>151</v>
      </c>
      <c r="F14" s="184" t="s">
        <v>58</v>
      </c>
      <c r="G14" s="336">
        <f>G15</f>
        <v>5</v>
      </c>
      <c r="H14" s="254"/>
      <c r="I14" s="246"/>
      <c r="J14" s="11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>
      <c r="A15" s="178"/>
      <c r="B15" s="257"/>
      <c r="C15" s="169" t="s">
        <v>182</v>
      </c>
      <c r="D15" s="183"/>
      <c r="E15" s="125">
        <v>5</v>
      </c>
      <c r="F15" s="184" t="s">
        <v>100</v>
      </c>
      <c r="G15" s="125">
        <f>E15</f>
        <v>5</v>
      </c>
      <c r="H15" s="254"/>
      <c r="I15" s="256"/>
    </row>
    <row r="16" spans="1:180" ht="13.5" thickBot="1">
      <c r="A16" s="173"/>
      <c r="B16" s="171"/>
      <c r="C16" s="171"/>
      <c r="D16" s="171"/>
      <c r="E16" s="171" t="s">
        <v>65</v>
      </c>
      <c r="F16" s="216" t="s">
        <v>59</v>
      </c>
      <c r="G16" s="216" t="s">
        <v>59</v>
      </c>
      <c r="H16" s="217" t="s">
        <v>59</v>
      </c>
      <c r="I16" s="249">
        <f>I14</f>
        <v>0</v>
      </c>
      <c r="J16" s="119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</row>
    <row r="17" spans="1:180" ht="14.25" thickTop="1" thickBot="1">
      <c r="A17" s="674"/>
      <c r="B17" s="675"/>
      <c r="C17" s="676"/>
      <c r="D17" s="675" t="s">
        <v>184</v>
      </c>
      <c r="E17" s="677" t="s">
        <v>498</v>
      </c>
      <c r="F17" s="678" t="s">
        <v>59</v>
      </c>
      <c r="G17" s="679" t="s">
        <v>59</v>
      </c>
      <c r="H17" s="680" t="s">
        <v>59</v>
      </c>
      <c r="I17" s="681" t="s">
        <v>59</v>
      </c>
      <c r="J17" s="119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</row>
    <row r="18" spans="1:180" ht="26.25" thickTop="1">
      <c r="A18" s="749" t="s">
        <v>592</v>
      </c>
      <c r="B18" s="750"/>
      <c r="C18" s="751"/>
      <c r="D18" s="752"/>
      <c r="E18" s="753" t="s">
        <v>499</v>
      </c>
      <c r="F18" s="752" t="s">
        <v>58</v>
      </c>
      <c r="G18" s="754">
        <f>G19</f>
        <v>4</v>
      </c>
      <c r="H18" s="755"/>
      <c r="I18" s="682"/>
      <c r="J18" s="119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>
      <c r="A19" s="722"/>
      <c r="B19" s="723"/>
      <c r="C19" s="756" t="s">
        <v>194</v>
      </c>
      <c r="D19" s="730"/>
      <c r="E19" s="731">
        <v>4</v>
      </c>
      <c r="F19" s="730" t="s">
        <v>100</v>
      </c>
      <c r="G19" s="729">
        <f>E19</f>
        <v>4</v>
      </c>
      <c r="H19" s="728"/>
      <c r="I19" s="683"/>
      <c r="J19" s="119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</row>
    <row r="20" spans="1:180" ht="25.5">
      <c r="A20" s="722" t="s">
        <v>593</v>
      </c>
      <c r="B20" s="757"/>
      <c r="C20" s="758"/>
      <c r="D20" s="730"/>
      <c r="E20" s="725" t="s">
        <v>500</v>
      </c>
      <c r="F20" s="730" t="s">
        <v>58</v>
      </c>
      <c r="G20" s="759">
        <f>G21</f>
        <v>4</v>
      </c>
      <c r="H20" s="728"/>
      <c r="I20" s="684"/>
      <c r="J20" s="119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>
      <c r="A21" s="722"/>
      <c r="B21" s="757"/>
      <c r="C21" s="756" t="s">
        <v>501</v>
      </c>
      <c r="D21" s="730"/>
      <c r="E21" s="731">
        <v>4</v>
      </c>
      <c r="F21" s="730" t="s">
        <v>100</v>
      </c>
      <c r="G21" s="729">
        <f>E21</f>
        <v>4</v>
      </c>
      <c r="H21" s="728"/>
      <c r="I21" s="683"/>
      <c r="J21" s="119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ht="25.5">
      <c r="A22" s="722" t="s">
        <v>594</v>
      </c>
      <c r="B22" s="757"/>
      <c r="C22" s="756"/>
      <c r="D22" s="730"/>
      <c r="E22" s="725" t="s">
        <v>502</v>
      </c>
      <c r="F22" s="730" t="s">
        <v>58</v>
      </c>
      <c r="G22" s="759">
        <f>G24</f>
        <v>2</v>
      </c>
      <c r="H22" s="728"/>
      <c r="I22" s="684"/>
      <c r="J22" s="11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>
      <c r="A23" s="722"/>
      <c r="B23" s="757"/>
      <c r="C23" s="756" t="s">
        <v>503</v>
      </c>
      <c r="D23" s="730"/>
      <c r="E23" s="731">
        <v>3</v>
      </c>
      <c r="F23" s="730"/>
      <c r="G23" s="729">
        <f>E23</f>
        <v>3</v>
      </c>
      <c r="H23" s="728"/>
      <c r="I23" s="683"/>
      <c r="J23" s="119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ht="25.5">
      <c r="A24" s="722" t="s">
        <v>595</v>
      </c>
      <c r="B24" s="757"/>
      <c r="C24" s="756"/>
      <c r="D24" s="730"/>
      <c r="E24" s="725" t="s">
        <v>504</v>
      </c>
      <c r="F24" s="730" t="s">
        <v>58</v>
      </c>
      <c r="G24" s="759">
        <f>G25</f>
        <v>2</v>
      </c>
      <c r="H24" s="728"/>
      <c r="I24" s="684"/>
      <c r="J24" s="119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</row>
    <row r="25" spans="1:180">
      <c r="A25" s="722"/>
      <c r="B25" s="757"/>
      <c r="C25" s="756" t="s">
        <v>195</v>
      </c>
      <c r="D25" s="730"/>
      <c r="E25" s="731">
        <v>2</v>
      </c>
      <c r="F25" s="730" t="s">
        <v>100</v>
      </c>
      <c r="G25" s="729">
        <f>E25</f>
        <v>2</v>
      </c>
      <c r="H25" s="728"/>
      <c r="I25" s="683"/>
      <c r="J25" s="119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</row>
    <row r="26" spans="1:180" ht="25.5">
      <c r="A26" s="722" t="s">
        <v>596</v>
      </c>
      <c r="B26" s="757"/>
      <c r="C26" s="756"/>
      <c r="D26" s="730"/>
      <c r="E26" s="725" t="s">
        <v>505</v>
      </c>
      <c r="F26" s="730" t="s">
        <v>58</v>
      </c>
      <c r="G26" s="759">
        <f>G27</f>
        <v>3</v>
      </c>
      <c r="H26" s="728"/>
      <c r="I26" s="684"/>
      <c r="J26" s="119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ht="13.5" thickBot="1">
      <c r="A27" s="760"/>
      <c r="B27" s="761"/>
      <c r="C27" s="762" t="s">
        <v>156</v>
      </c>
      <c r="D27" s="763"/>
      <c r="E27" s="764">
        <v>3</v>
      </c>
      <c r="F27" s="763" t="s">
        <v>100</v>
      </c>
      <c r="G27" s="764">
        <f>E27</f>
        <v>3</v>
      </c>
      <c r="H27" s="765"/>
      <c r="I27" s="685"/>
      <c r="J27" s="119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ht="13.5" thickTop="1">
      <c r="A28" s="686"/>
      <c r="B28" s="687"/>
      <c r="C28" s="687"/>
      <c r="D28" s="687"/>
      <c r="E28" s="687" t="s">
        <v>506</v>
      </c>
      <c r="F28" s="688" t="s">
        <v>59</v>
      </c>
      <c r="G28" s="688" t="s">
        <v>59</v>
      </c>
      <c r="H28" s="701" t="s">
        <v>59</v>
      </c>
      <c r="I28" s="702">
        <f>SUM(I18:I27)</f>
        <v>0</v>
      </c>
      <c r="J28" s="11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ht="13.5" thickBot="1">
      <c r="A29" s="88"/>
      <c r="B29" s="84" t="s">
        <v>171</v>
      </c>
      <c r="C29" s="89"/>
      <c r="D29" s="84" t="s">
        <v>122</v>
      </c>
      <c r="E29" s="83" t="s">
        <v>66</v>
      </c>
      <c r="F29" s="114" t="s">
        <v>59</v>
      </c>
      <c r="G29" s="115" t="s">
        <v>59</v>
      </c>
      <c r="H29" s="116" t="s">
        <v>59</v>
      </c>
      <c r="I29" s="259" t="s">
        <v>59</v>
      </c>
      <c r="J29" s="119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</row>
    <row r="30" spans="1:180" ht="26.25" thickTop="1">
      <c r="A30" s="187">
        <v>3</v>
      </c>
      <c r="B30" s="260"/>
      <c r="C30" s="261"/>
      <c r="D30" s="262"/>
      <c r="E30" s="263" t="s">
        <v>354</v>
      </c>
      <c r="F30" s="188" t="s">
        <v>67</v>
      </c>
      <c r="G30" s="321">
        <f>G31</f>
        <v>520</v>
      </c>
      <c r="H30" s="189"/>
      <c r="I30" s="264"/>
      <c r="J30" s="11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</row>
    <row r="31" spans="1:180" ht="11.25" customHeight="1">
      <c r="A31" s="105"/>
      <c r="B31" s="106"/>
      <c r="C31" s="248" t="s">
        <v>194</v>
      </c>
      <c r="D31" s="107"/>
      <c r="E31" s="125">
        <v>520</v>
      </c>
      <c r="F31" s="117" t="s">
        <v>100</v>
      </c>
      <c r="G31" s="125">
        <f>E31</f>
        <v>520</v>
      </c>
      <c r="H31" s="104"/>
      <c r="I31" s="265"/>
    </row>
    <row r="32" spans="1:180" ht="13.5" thickBot="1">
      <c r="A32" s="173"/>
      <c r="B32" s="172"/>
      <c r="C32" s="172"/>
      <c r="D32" s="172"/>
      <c r="E32" s="171" t="s">
        <v>103</v>
      </c>
      <c r="F32" s="216" t="s">
        <v>59</v>
      </c>
      <c r="G32" s="216" t="s">
        <v>59</v>
      </c>
      <c r="H32" s="217" t="s">
        <v>59</v>
      </c>
      <c r="I32" s="249">
        <f>I30</f>
        <v>0</v>
      </c>
      <c r="J32" s="119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</row>
    <row r="33" spans="1:170" ht="14.25" thickTop="1" thickBot="1">
      <c r="A33" s="88"/>
      <c r="B33" s="84" t="s">
        <v>174</v>
      </c>
      <c r="C33" s="85"/>
      <c r="D33" s="87" t="s">
        <v>124</v>
      </c>
      <c r="E33" s="86" t="s">
        <v>94</v>
      </c>
      <c r="F33" s="114" t="s">
        <v>59</v>
      </c>
      <c r="G33" s="115" t="s">
        <v>59</v>
      </c>
      <c r="H33" s="116" t="s">
        <v>59</v>
      </c>
      <c r="I33" s="259" t="s">
        <v>59</v>
      </c>
      <c r="J33" s="119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</row>
    <row r="34" spans="1:170" ht="44.25" customHeight="1" thickTop="1">
      <c r="A34" s="266">
        <v>4</v>
      </c>
      <c r="B34" s="90"/>
      <c r="C34" s="113"/>
      <c r="D34" s="90"/>
      <c r="E34" s="98" t="s">
        <v>355</v>
      </c>
      <c r="F34" s="92" t="s">
        <v>67</v>
      </c>
      <c r="G34" s="426">
        <f>G35</f>
        <v>2385</v>
      </c>
      <c r="H34" s="93"/>
      <c r="I34" s="264"/>
      <c r="J34" s="119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</row>
    <row r="35" spans="1:170" ht="13.5" thickBot="1">
      <c r="A35" s="268"/>
      <c r="B35" s="108"/>
      <c r="C35" s="124" t="s">
        <v>195</v>
      </c>
      <c r="D35" s="111"/>
      <c r="E35" s="125" t="s">
        <v>338</v>
      </c>
      <c r="F35" s="112" t="s">
        <v>100</v>
      </c>
      <c r="G35" s="422">
        <v>2385</v>
      </c>
      <c r="H35" s="109"/>
      <c r="I35" s="267"/>
      <c r="J35" s="119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</row>
    <row r="36" spans="1:170" ht="39" thickTop="1">
      <c r="A36" s="266">
        <v>5</v>
      </c>
      <c r="B36" s="95"/>
      <c r="C36" s="91"/>
      <c r="D36" s="96"/>
      <c r="E36" s="110" t="s">
        <v>356</v>
      </c>
      <c r="F36" s="92" t="s">
        <v>67</v>
      </c>
      <c r="G36" s="426">
        <f>G37</f>
        <v>459</v>
      </c>
      <c r="H36" s="93"/>
      <c r="I36" s="264"/>
      <c r="J36" s="119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</row>
    <row r="37" spans="1:170" ht="13.5" thickBot="1">
      <c r="A37" s="269"/>
      <c r="B37" s="100"/>
      <c r="C37" s="100" t="s">
        <v>156</v>
      </c>
      <c r="D37" s="100"/>
      <c r="E37" s="170" t="s">
        <v>322</v>
      </c>
      <c r="F37" s="118" t="s">
        <v>100</v>
      </c>
      <c r="G37" s="421">
        <v>459</v>
      </c>
      <c r="H37" s="102"/>
      <c r="I37" s="270"/>
      <c r="J37" s="11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</row>
    <row r="38" spans="1:170" ht="39" thickTop="1">
      <c r="A38" s="266">
        <v>6</v>
      </c>
      <c r="B38" s="95"/>
      <c r="C38" s="91"/>
      <c r="D38" s="96"/>
      <c r="E38" s="103" t="s">
        <v>222</v>
      </c>
      <c r="F38" s="92" t="s">
        <v>68</v>
      </c>
      <c r="G38" s="426">
        <f>G39</f>
        <v>675</v>
      </c>
      <c r="H38" s="93"/>
      <c r="I38" s="264"/>
      <c r="J38" s="11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</row>
    <row r="39" spans="1:170" ht="13.5" thickBot="1">
      <c r="A39" s="271"/>
      <c r="B39" s="131"/>
      <c r="C39" s="124" t="s">
        <v>183</v>
      </c>
      <c r="D39" s="97"/>
      <c r="E39" s="101">
        <v>675</v>
      </c>
      <c r="F39" s="94" t="s">
        <v>100</v>
      </c>
      <c r="G39" s="421">
        <f>E39</f>
        <v>675</v>
      </c>
      <c r="H39" s="130"/>
      <c r="I39" s="272"/>
      <c r="J39" s="11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</row>
    <row r="40" spans="1:170" ht="26.25" thickTop="1">
      <c r="A40" s="266">
        <v>7</v>
      </c>
      <c r="B40" s="95"/>
      <c r="C40" s="91"/>
      <c r="D40" s="96"/>
      <c r="E40" s="99" t="s">
        <v>357</v>
      </c>
      <c r="F40" s="92" t="s">
        <v>68</v>
      </c>
      <c r="G40" s="426">
        <f>G41</f>
        <v>445</v>
      </c>
      <c r="H40" s="93"/>
      <c r="I40" s="264"/>
      <c r="J40" s="119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</row>
    <row r="41" spans="1:170">
      <c r="A41" s="273"/>
      <c r="B41" s="82"/>
      <c r="C41" s="81" t="s">
        <v>196</v>
      </c>
      <c r="D41" s="80"/>
      <c r="E41" s="101">
        <v>445</v>
      </c>
      <c r="F41" s="79" t="s">
        <v>100</v>
      </c>
      <c r="G41" s="420">
        <f>E41</f>
        <v>445</v>
      </c>
      <c r="H41" s="78"/>
      <c r="I41" s="274"/>
      <c r="J41" s="11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</row>
    <row r="42" spans="1:170" s="20" customFormat="1" ht="13.5" thickBot="1">
      <c r="A42" s="275"/>
      <c r="B42" s="77"/>
      <c r="C42" s="77"/>
      <c r="D42" s="77"/>
      <c r="E42" s="77" t="s">
        <v>104</v>
      </c>
      <c r="F42" s="76" t="s">
        <v>59</v>
      </c>
      <c r="G42" s="76" t="s">
        <v>59</v>
      </c>
      <c r="H42" s="75" t="s">
        <v>59</v>
      </c>
      <c r="I42" s="276">
        <f>I40+I38+I36+I34</f>
        <v>0</v>
      </c>
      <c r="J42" s="226"/>
    </row>
    <row r="43" spans="1:170" s="20" customFormat="1" ht="13.5" thickTop="1">
      <c r="A43" s="432"/>
      <c r="B43" s="433"/>
      <c r="C43" s="434"/>
      <c r="D43" s="445" t="s">
        <v>312</v>
      </c>
      <c r="E43" s="435" t="s">
        <v>303</v>
      </c>
      <c r="F43" s="436" t="s">
        <v>59</v>
      </c>
      <c r="G43" s="437" t="s">
        <v>59</v>
      </c>
      <c r="H43" s="438" t="s">
        <v>59</v>
      </c>
      <c r="I43" s="439" t="s">
        <v>59</v>
      </c>
      <c r="J43" s="226"/>
    </row>
    <row r="44" spans="1:170" s="20" customFormat="1" ht="25.5">
      <c r="A44" s="446" t="s">
        <v>341</v>
      </c>
      <c r="B44" s="447"/>
      <c r="C44" s="448"/>
      <c r="D44" s="449"/>
      <c r="E44" s="461" t="s">
        <v>304</v>
      </c>
      <c r="F44" s="451" t="s">
        <v>305</v>
      </c>
      <c r="G44" s="452">
        <v>21</v>
      </c>
      <c r="H44" s="450"/>
      <c r="I44" s="453"/>
      <c r="J44" s="226"/>
    </row>
    <row r="45" spans="1:170" s="20" customFormat="1">
      <c r="A45" s="454"/>
      <c r="B45" s="416"/>
      <c r="C45" s="169" t="s">
        <v>313</v>
      </c>
      <c r="D45" s="380"/>
      <c r="E45" s="101">
        <v>21</v>
      </c>
      <c r="F45" s="418"/>
      <c r="G45" s="170">
        <f>E45</f>
        <v>21</v>
      </c>
      <c r="H45" s="185"/>
      <c r="I45" s="246"/>
      <c r="J45" s="226"/>
    </row>
    <row r="46" spans="1:170" s="20" customFormat="1" ht="25.5">
      <c r="A46" s="454" t="s">
        <v>342</v>
      </c>
      <c r="B46" s="416"/>
      <c r="C46" s="169"/>
      <c r="D46" s="455"/>
      <c r="E46" s="462" t="s">
        <v>306</v>
      </c>
      <c r="F46" s="821" t="s">
        <v>305</v>
      </c>
      <c r="G46" s="336">
        <v>21</v>
      </c>
      <c r="H46" s="185"/>
      <c r="I46" s="246"/>
      <c r="J46" s="226"/>
    </row>
    <row r="47" spans="1:170" s="20" customFormat="1">
      <c r="A47" s="454"/>
      <c r="B47" s="416"/>
      <c r="C47" s="169" t="s">
        <v>314</v>
      </c>
      <c r="D47" s="380"/>
      <c r="E47" s="834">
        <v>21</v>
      </c>
      <c r="F47" s="416"/>
      <c r="G47" s="206">
        <f>E47</f>
        <v>21</v>
      </c>
      <c r="H47" s="185"/>
      <c r="I47" s="246"/>
      <c r="J47" s="226"/>
    </row>
    <row r="48" spans="1:170" s="20" customFormat="1" ht="25.5">
      <c r="A48" s="454" t="s">
        <v>343</v>
      </c>
      <c r="B48" s="416"/>
      <c r="C48" s="169"/>
      <c r="D48" s="455"/>
      <c r="E48" s="462" t="s">
        <v>307</v>
      </c>
      <c r="F48" s="821" t="s">
        <v>305</v>
      </c>
      <c r="G48" s="336">
        <v>16</v>
      </c>
      <c r="H48" s="185"/>
      <c r="I48" s="246"/>
      <c r="J48" s="226"/>
    </row>
    <row r="49" spans="1:10" s="20" customFormat="1">
      <c r="A49" s="454"/>
      <c r="B49" s="416"/>
      <c r="C49" s="169" t="s">
        <v>315</v>
      </c>
      <c r="D49" s="380"/>
      <c r="E49" s="834">
        <v>16</v>
      </c>
      <c r="F49" s="416"/>
      <c r="G49" s="206">
        <f>E49</f>
        <v>16</v>
      </c>
      <c r="H49" s="185"/>
      <c r="I49" s="246"/>
      <c r="J49" s="226"/>
    </row>
    <row r="50" spans="1:10" ht="38.25">
      <c r="A50" s="454" t="s">
        <v>344</v>
      </c>
      <c r="B50" s="416"/>
      <c r="C50" s="605"/>
      <c r="D50" s="828"/>
      <c r="E50" s="829" t="s">
        <v>308</v>
      </c>
      <c r="F50" s="821" t="s">
        <v>305</v>
      </c>
      <c r="G50" s="336">
        <v>37</v>
      </c>
      <c r="H50" s="185"/>
      <c r="I50" s="246"/>
    </row>
    <row r="51" spans="1:10">
      <c r="A51" s="454"/>
      <c r="B51" s="416"/>
      <c r="C51" s="605" t="s">
        <v>316</v>
      </c>
      <c r="D51" s="380"/>
      <c r="E51" s="831">
        <v>37</v>
      </c>
      <c r="F51" s="416"/>
      <c r="G51" s="670"/>
      <c r="H51" s="185"/>
      <c r="I51" s="246"/>
    </row>
    <row r="52" spans="1:10">
      <c r="A52" s="454" t="s">
        <v>345</v>
      </c>
      <c r="B52" s="416"/>
      <c r="C52" s="605"/>
      <c r="D52" s="828"/>
      <c r="E52" s="829" t="s">
        <v>309</v>
      </c>
      <c r="F52" s="821" t="s">
        <v>58</v>
      </c>
      <c r="G52" s="832">
        <v>2</v>
      </c>
      <c r="H52" s="185"/>
      <c r="I52" s="246"/>
    </row>
    <row r="53" spans="1:10" s="20" customFormat="1">
      <c r="A53" s="820"/>
      <c r="B53" s="821"/>
      <c r="C53" s="605" t="s">
        <v>317</v>
      </c>
      <c r="D53" s="827"/>
      <c r="E53" s="833">
        <v>2</v>
      </c>
      <c r="F53" s="821"/>
      <c r="G53" s="769"/>
      <c r="H53" s="825"/>
      <c r="I53" s="826"/>
      <c r="J53" s="226"/>
    </row>
    <row r="54" spans="1:10" s="20" customFormat="1">
      <c r="A54" s="454" t="s">
        <v>346</v>
      </c>
      <c r="B54" s="821"/>
      <c r="C54" s="822"/>
      <c r="D54" s="823"/>
      <c r="E54" s="829" t="s">
        <v>310</v>
      </c>
      <c r="F54" s="821" t="s">
        <v>58</v>
      </c>
      <c r="G54" s="832">
        <v>2</v>
      </c>
      <c r="H54" s="825"/>
      <c r="I54" s="826"/>
      <c r="J54" s="226"/>
    </row>
    <row r="55" spans="1:10" s="20" customFormat="1">
      <c r="A55" s="456"/>
      <c r="B55" s="457"/>
      <c r="C55" s="830" t="s">
        <v>318</v>
      </c>
      <c r="D55" s="458"/>
      <c r="E55" s="833">
        <v>2</v>
      </c>
      <c r="F55" s="610"/>
      <c r="G55" s="816"/>
      <c r="H55" s="459"/>
      <c r="I55" s="460"/>
      <c r="J55" s="226"/>
    </row>
    <row r="56" spans="1:10" s="20" customFormat="1">
      <c r="A56" s="440"/>
      <c r="B56" s="441"/>
      <c r="C56" s="441"/>
      <c r="D56" s="441"/>
      <c r="E56" s="441" t="s">
        <v>311</v>
      </c>
      <c r="F56" s="442" t="s">
        <v>59</v>
      </c>
      <c r="G56" s="442" t="s">
        <v>59</v>
      </c>
      <c r="H56" s="443" t="s">
        <v>59</v>
      </c>
      <c r="I56" s="444">
        <f>SUM(I44:I55)</f>
        <v>0</v>
      </c>
      <c r="J56" s="226"/>
    </row>
    <row r="57" spans="1:10" s="708" customFormat="1" ht="13.5" thickBot="1">
      <c r="A57" s="674"/>
      <c r="B57" s="675"/>
      <c r="C57" s="705"/>
      <c r="D57" s="706" t="s">
        <v>507</v>
      </c>
      <c r="E57" s="707" t="s">
        <v>508</v>
      </c>
      <c r="F57" s="678" t="s">
        <v>59</v>
      </c>
      <c r="G57" s="679" t="s">
        <v>59</v>
      </c>
      <c r="H57" s="680" t="s">
        <v>59</v>
      </c>
      <c r="I57" s="681" t="s">
        <v>59</v>
      </c>
    </row>
    <row r="58" spans="1:10" s="708" customFormat="1" ht="13.5" thickTop="1">
      <c r="A58" s="722" t="s">
        <v>597</v>
      </c>
      <c r="B58" s="723"/>
      <c r="C58" s="723"/>
      <c r="D58" s="724"/>
      <c r="E58" s="725" t="s">
        <v>509</v>
      </c>
      <c r="F58" s="726" t="s">
        <v>471</v>
      </c>
      <c r="G58" s="727">
        <v>1</v>
      </c>
      <c r="H58" s="728"/>
      <c r="I58" s="714"/>
    </row>
    <row r="59" spans="1:10" s="708" customFormat="1">
      <c r="A59" s="722"/>
      <c r="B59" s="726"/>
      <c r="C59" s="729" t="s">
        <v>426</v>
      </c>
      <c r="D59" s="730"/>
      <c r="E59" s="731">
        <f>G59</f>
        <v>0</v>
      </c>
      <c r="F59" s="732" t="s">
        <v>100</v>
      </c>
      <c r="G59" s="729"/>
      <c r="H59" s="728"/>
      <c r="I59" s="714"/>
    </row>
    <row r="60" spans="1:10" s="708" customFormat="1">
      <c r="A60" s="722" t="s">
        <v>598</v>
      </c>
      <c r="B60" s="723"/>
      <c r="C60" s="723"/>
      <c r="D60" s="724"/>
      <c r="E60" s="725" t="s">
        <v>510</v>
      </c>
      <c r="F60" s="726" t="s">
        <v>471</v>
      </c>
      <c r="G60" s="727">
        <v>1</v>
      </c>
      <c r="H60" s="728"/>
      <c r="I60" s="714"/>
    </row>
    <row r="61" spans="1:10" s="708" customFormat="1">
      <c r="A61" s="722"/>
      <c r="B61" s="726"/>
      <c r="C61" s="729" t="s">
        <v>427</v>
      </c>
      <c r="D61" s="730"/>
      <c r="E61" s="731">
        <f>G61</f>
        <v>0</v>
      </c>
      <c r="F61" s="732" t="s">
        <v>100</v>
      </c>
      <c r="G61" s="729"/>
      <c r="H61" s="728"/>
      <c r="I61" s="714"/>
    </row>
    <row r="62" spans="1:10" s="708" customFormat="1">
      <c r="A62" s="722" t="s">
        <v>599</v>
      </c>
      <c r="B62" s="723"/>
      <c r="C62" s="723"/>
      <c r="D62" s="724"/>
      <c r="E62" s="725" t="s">
        <v>511</v>
      </c>
      <c r="F62" s="726" t="s">
        <v>470</v>
      </c>
      <c r="G62" s="727">
        <v>2</v>
      </c>
      <c r="H62" s="728"/>
      <c r="I62" s="714"/>
    </row>
    <row r="63" spans="1:10" s="708" customFormat="1">
      <c r="A63" s="722"/>
      <c r="B63" s="726"/>
      <c r="C63" s="729" t="s">
        <v>428</v>
      </c>
      <c r="D63" s="730"/>
      <c r="E63" s="731">
        <f>G63</f>
        <v>0</v>
      </c>
      <c r="F63" s="732" t="s">
        <v>100</v>
      </c>
      <c r="G63" s="729"/>
      <c r="H63" s="728"/>
      <c r="I63" s="714"/>
    </row>
    <row r="64" spans="1:10" s="708" customFormat="1" ht="38.25">
      <c r="A64" s="722" t="s">
        <v>600</v>
      </c>
      <c r="B64" s="723"/>
      <c r="C64" s="723"/>
      <c r="D64" s="724"/>
      <c r="E64" s="725" t="s">
        <v>512</v>
      </c>
      <c r="F64" s="726" t="s">
        <v>305</v>
      </c>
      <c r="G64" s="727">
        <v>162.4</v>
      </c>
      <c r="H64" s="728"/>
      <c r="I64" s="714"/>
    </row>
    <row r="65" spans="1:9" s="708" customFormat="1">
      <c r="A65" s="722"/>
      <c r="B65" s="726"/>
      <c r="C65" s="729" t="s">
        <v>429</v>
      </c>
      <c r="D65" s="730"/>
      <c r="E65" s="731">
        <f>G65</f>
        <v>0</v>
      </c>
      <c r="F65" s="732" t="s">
        <v>100</v>
      </c>
      <c r="G65" s="729"/>
      <c r="H65" s="728"/>
      <c r="I65" s="714"/>
    </row>
    <row r="66" spans="1:9" s="708" customFormat="1" ht="25.5">
      <c r="A66" s="722" t="s">
        <v>601</v>
      </c>
      <c r="B66" s="723"/>
      <c r="C66" s="723"/>
      <c r="D66" s="724"/>
      <c r="E66" s="725" t="s">
        <v>513</v>
      </c>
      <c r="F66" s="726" t="s">
        <v>305</v>
      </c>
      <c r="G66" s="727">
        <v>40.6</v>
      </c>
      <c r="H66" s="728"/>
      <c r="I66" s="714"/>
    </row>
    <row r="67" spans="1:9" s="708" customFormat="1">
      <c r="A67" s="722"/>
      <c r="B67" s="726"/>
      <c r="C67" s="729" t="s">
        <v>430</v>
      </c>
      <c r="D67" s="730"/>
      <c r="E67" s="731">
        <f>G67</f>
        <v>0</v>
      </c>
      <c r="F67" s="732" t="s">
        <v>100</v>
      </c>
      <c r="G67" s="729"/>
      <c r="H67" s="728"/>
      <c r="I67" s="714"/>
    </row>
    <row r="68" spans="1:9" s="708" customFormat="1" ht="25.5">
      <c r="A68" s="722" t="s">
        <v>602</v>
      </c>
      <c r="B68" s="723"/>
      <c r="C68" s="723"/>
      <c r="D68" s="724"/>
      <c r="E68" s="725" t="s">
        <v>514</v>
      </c>
      <c r="F68" s="726" t="s">
        <v>470</v>
      </c>
      <c r="G68" s="727">
        <v>203</v>
      </c>
      <c r="H68" s="728"/>
      <c r="I68" s="714"/>
    </row>
    <row r="69" spans="1:9" s="708" customFormat="1">
      <c r="A69" s="722"/>
      <c r="B69" s="726"/>
      <c r="C69" s="729" t="s">
        <v>431</v>
      </c>
      <c r="D69" s="730"/>
      <c r="E69" s="731">
        <f>G69</f>
        <v>0</v>
      </c>
      <c r="F69" s="732" t="s">
        <v>100</v>
      </c>
      <c r="G69" s="729"/>
      <c r="H69" s="728"/>
      <c r="I69" s="714"/>
    </row>
    <row r="70" spans="1:9" s="708" customFormat="1" ht="38.25">
      <c r="A70" s="722" t="s">
        <v>603</v>
      </c>
      <c r="B70" s="723"/>
      <c r="C70" s="723"/>
      <c r="D70" s="724"/>
      <c r="E70" s="725" t="s">
        <v>515</v>
      </c>
      <c r="F70" s="726" t="s">
        <v>305</v>
      </c>
      <c r="G70" s="727">
        <v>135.19999999999999</v>
      </c>
      <c r="H70" s="728"/>
      <c r="I70" s="714"/>
    </row>
    <row r="71" spans="1:9" s="708" customFormat="1">
      <c r="A71" s="722"/>
      <c r="B71" s="726"/>
      <c r="C71" s="729" t="s">
        <v>516</v>
      </c>
      <c r="D71" s="730"/>
      <c r="E71" s="731">
        <f>G71</f>
        <v>0</v>
      </c>
      <c r="F71" s="732" t="s">
        <v>100</v>
      </c>
      <c r="G71" s="729"/>
      <c r="H71" s="728"/>
      <c r="I71" s="714"/>
    </row>
    <row r="72" spans="1:9" s="708" customFormat="1" ht="25.5">
      <c r="A72" s="722" t="s">
        <v>604</v>
      </c>
      <c r="B72" s="723"/>
      <c r="C72" s="723"/>
      <c r="D72" s="724"/>
      <c r="E72" s="725" t="s">
        <v>517</v>
      </c>
      <c r="F72" s="726" t="s">
        <v>305</v>
      </c>
      <c r="G72" s="727">
        <v>33.799999999999997</v>
      </c>
      <c r="H72" s="728"/>
      <c r="I72" s="714"/>
    </row>
    <row r="73" spans="1:9" s="708" customFormat="1">
      <c r="A73" s="722"/>
      <c r="B73" s="726"/>
      <c r="C73" s="729" t="s">
        <v>373</v>
      </c>
      <c r="D73" s="730"/>
      <c r="E73" s="731">
        <f>G73</f>
        <v>0</v>
      </c>
      <c r="F73" s="732" t="s">
        <v>100</v>
      </c>
      <c r="G73" s="729"/>
      <c r="H73" s="728"/>
      <c r="I73" s="714"/>
    </row>
    <row r="74" spans="1:9" s="708" customFormat="1" ht="25.5">
      <c r="A74" s="722" t="s">
        <v>605</v>
      </c>
      <c r="B74" s="723"/>
      <c r="C74" s="723"/>
      <c r="D74" s="724"/>
      <c r="E74" s="725" t="s">
        <v>518</v>
      </c>
      <c r="F74" s="726" t="s">
        <v>305</v>
      </c>
      <c r="G74" s="727">
        <v>116</v>
      </c>
      <c r="H74" s="728"/>
      <c r="I74" s="714"/>
    </row>
    <row r="75" spans="1:9" s="708" customFormat="1">
      <c r="A75" s="722"/>
      <c r="B75" s="726"/>
      <c r="C75" s="729" t="s">
        <v>375</v>
      </c>
      <c r="D75" s="730"/>
      <c r="E75" s="731">
        <f>G75</f>
        <v>0</v>
      </c>
      <c r="F75" s="732" t="s">
        <v>100</v>
      </c>
      <c r="G75" s="729"/>
      <c r="H75" s="728"/>
      <c r="I75" s="714"/>
    </row>
    <row r="76" spans="1:9" s="708" customFormat="1" ht="25.5">
      <c r="A76" s="722" t="s">
        <v>606</v>
      </c>
      <c r="B76" s="723"/>
      <c r="C76" s="723"/>
      <c r="D76" s="724"/>
      <c r="E76" s="725" t="s">
        <v>519</v>
      </c>
      <c r="F76" s="726" t="s">
        <v>520</v>
      </c>
      <c r="G76" s="733">
        <v>5.8999999999999997E-2</v>
      </c>
      <c r="H76" s="728"/>
      <c r="I76" s="714"/>
    </row>
    <row r="77" spans="1:9" s="708" customFormat="1" ht="13.5" thickBot="1">
      <c r="A77" s="722"/>
      <c r="B77" s="734"/>
      <c r="C77" s="735" t="s">
        <v>378</v>
      </c>
      <c r="D77" s="736"/>
      <c r="E77" s="737">
        <f>G77</f>
        <v>0</v>
      </c>
      <c r="F77" s="738" t="s">
        <v>100</v>
      </c>
      <c r="G77" s="739"/>
      <c r="H77" s="740"/>
      <c r="I77" s="715"/>
    </row>
    <row r="78" spans="1:9" s="708" customFormat="1" ht="13.5" thickTop="1">
      <c r="A78" s="722" t="s">
        <v>607</v>
      </c>
      <c r="B78" s="741"/>
      <c r="C78" s="741"/>
      <c r="D78" s="742"/>
      <c r="E78" s="743" t="s">
        <v>521</v>
      </c>
      <c r="F78" s="744" t="s">
        <v>58</v>
      </c>
      <c r="G78" s="745">
        <v>1</v>
      </c>
      <c r="H78" s="746"/>
      <c r="I78" s="716"/>
    </row>
    <row r="79" spans="1:9" s="708" customFormat="1">
      <c r="A79" s="722"/>
      <c r="B79" s="726"/>
      <c r="C79" s="729" t="s">
        <v>380</v>
      </c>
      <c r="D79" s="730"/>
      <c r="E79" s="731">
        <f>G79</f>
        <v>0</v>
      </c>
      <c r="F79" s="732" t="s">
        <v>100</v>
      </c>
      <c r="G79" s="729"/>
      <c r="H79" s="728"/>
      <c r="I79" s="714"/>
    </row>
    <row r="80" spans="1:9" s="708" customFormat="1">
      <c r="A80" s="722" t="s">
        <v>608</v>
      </c>
      <c r="B80" s="723"/>
      <c r="C80" s="723"/>
      <c r="D80" s="724"/>
      <c r="E80" s="725" t="s">
        <v>522</v>
      </c>
      <c r="F80" s="726" t="s">
        <v>58</v>
      </c>
      <c r="G80" s="727">
        <v>1</v>
      </c>
      <c r="H80" s="728"/>
      <c r="I80" s="714"/>
    </row>
    <row r="81" spans="1:9" s="708" customFormat="1">
      <c r="A81" s="722"/>
      <c r="B81" s="726"/>
      <c r="C81" s="729" t="s">
        <v>382</v>
      </c>
      <c r="D81" s="730"/>
      <c r="E81" s="731" t="s">
        <v>523</v>
      </c>
      <c r="F81" s="732" t="s">
        <v>100</v>
      </c>
      <c r="G81" s="729"/>
      <c r="H81" s="728"/>
      <c r="I81" s="714"/>
    </row>
    <row r="82" spans="1:9" s="708" customFormat="1" ht="25.5">
      <c r="A82" s="722" t="s">
        <v>609</v>
      </c>
      <c r="B82" s="723"/>
      <c r="C82" s="723"/>
      <c r="D82" s="724"/>
      <c r="E82" s="725" t="s">
        <v>525</v>
      </c>
      <c r="F82" s="726" t="s">
        <v>471</v>
      </c>
      <c r="G82" s="727">
        <v>1</v>
      </c>
      <c r="H82" s="728"/>
      <c r="I82" s="714"/>
    </row>
    <row r="83" spans="1:9" s="708" customFormat="1">
      <c r="A83" s="722"/>
      <c r="B83" s="726"/>
      <c r="C83" s="729" t="s">
        <v>524</v>
      </c>
      <c r="D83" s="730"/>
      <c r="E83" s="731">
        <f>G83</f>
        <v>0</v>
      </c>
      <c r="F83" s="732" t="s">
        <v>100</v>
      </c>
      <c r="G83" s="729"/>
      <c r="H83" s="728"/>
      <c r="I83" s="714"/>
    </row>
    <row r="84" spans="1:9" s="708" customFormat="1" ht="25.5">
      <c r="A84" s="722" t="s">
        <v>610</v>
      </c>
      <c r="B84" s="723"/>
      <c r="C84" s="723"/>
      <c r="D84" s="724"/>
      <c r="E84" s="725" t="s">
        <v>526</v>
      </c>
      <c r="F84" s="726" t="s">
        <v>305</v>
      </c>
      <c r="G84" s="727">
        <v>20</v>
      </c>
      <c r="H84" s="728"/>
      <c r="I84" s="714"/>
    </row>
    <row r="85" spans="1:9" s="708" customFormat="1">
      <c r="A85" s="722"/>
      <c r="B85" s="726"/>
      <c r="C85" s="729" t="s">
        <v>386</v>
      </c>
      <c r="D85" s="730"/>
      <c r="E85" s="731">
        <f>G85</f>
        <v>0</v>
      </c>
      <c r="F85" s="732" t="s">
        <v>100</v>
      </c>
      <c r="G85" s="729"/>
      <c r="H85" s="728"/>
      <c r="I85" s="714"/>
    </row>
    <row r="86" spans="1:9" s="708" customFormat="1" ht="25.5">
      <c r="A86" s="722" t="s">
        <v>611</v>
      </c>
      <c r="B86" s="723"/>
      <c r="C86" s="723"/>
      <c r="D86" s="724"/>
      <c r="E86" s="725" t="s">
        <v>527</v>
      </c>
      <c r="F86" s="726" t="s">
        <v>305</v>
      </c>
      <c r="G86" s="727">
        <v>234</v>
      </c>
      <c r="H86" s="728"/>
      <c r="I86" s="714"/>
    </row>
    <row r="87" spans="1:9" s="708" customFormat="1">
      <c r="A87" s="722"/>
      <c r="B87" s="726"/>
      <c r="C87" s="729" t="s">
        <v>388</v>
      </c>
      <c r="D87" s="730"/>
      <c r="E87" s="731">
        <f>G87</f>
        <v>0</v>
      </c>
      <c r="F87" s="732" t="s">
        <v>100</v>
      </c>
      <c r="G87" s="729"/>
      <c r="H87" s="728"/>
      <c r="I87" s="714"/>
    </row>
    <row r="88" spans="1:9" s="708" customFormat="1">
      <c r="A88" s="722" t="s">
        <v>612</v>
      </c>
      <c r="B88" s="723"/>
      <c r="C88" s="723"/>
      <c r="D88" s="724"/>
      <c r="E88" s="725" t="s">
        <v>528</v>
      </c>
      <c r="F88" s="726" t="s">
        <v>305</v>
      </c>
      <c r="G88" s="727">
        <v>78</v>
      </c>
      <c r="H88" s="728"/>
      <c r="I88" s="714"/>
    </row>
    <row r="89" spans="1:9" s="708" customFormat="1">
      <c r="A89" s="722"/>
      <c r="B89" s="726"/>
      <c r="C89" s="729" t="s">
        <v>390</v>
      </c>
      <c r="D89" s="730"/>
      <c r="E89" s="731" t="s">
        <v>529</v>
      </c>
      <c r="F89" s="732" t="s">
        <v>100</v>
      </c>
      <c r="G89" s="729"/>
      <c r="H89" s="728"/>
      <c r="I89" s="714"/>
    </row>
    <row r="90" spans="1:9" s="708" customFormat="1">
      <c r="A90" s="722" t="s">
        <v>613</v>
      </c>
      <c r="B90" s="723"/>
      <c r="C90" s="723"/>
      <c r="D90" s="724"/>
      <c r="E90" s="725" t="s">
        <v>530</v>
      </c>
      <c r="F90" s="726" t="s">
        <v>305</v>
      </c>
      <c r="G90" s="727">
        <v>156</v>
      </c>
      <c r="H90" s="728"/>
      <c r="I90" s="714"/>
    </row>
    <row r="91" spans="1:9" s="708" customFormat="1">
      <c r="A91" s="722"/>
      <c r="B91" s="726"/>
      <c r="C91" s="729" t="s">
        <v>392</v>
      </c>
      <c r="D91" s="730"/>
      <c r="E91" s="731" t="s">
        <v>529</v>
      </c>
      <c r="F91" s="732" t="s">
        <v>100</v>
      </c>
      <c r="G91" s="729"/>
      <c r="H91" s="728"/>
      <c r="I91" s="714"/>
    </row>
    <row r="92" spans="1:9" s="708" customFormat="1" ht="25.5">
      <c r="A92" s="722" t="s">
        <v>614</v>
      </c>
      <c r="B92" s="723"/>
      <c r="C92" s="723"/>
      <c r="D92" s="724"/>
      <c r="E92" s="725" t="s">
        <v>531</v>
      </c>
      <c r="F92" s="726" t="s">
        <v>471</v>
      </c>
      <c r="G92" s="727">
        <v>18</v>
      </c>
      <c r="H92" s="728"/>
      <c r="I92" s="714"/>
    </row>
    <row r="93" spans="1:9" s="708" customFormat="1">
      <c r="A93" s="722"/>
      <c r="B93" s="726"/>
      <c r="C93" s="729" t="s">
        <v>394</v>
      </c>
      <c r="D93" s="730"/>
      <c r="E93" s="731">
        <f>G93</f>
        <v>0</v>
      </c>
      <c r="F93" s="732" t="s">
        <v>100</v>
      </c>
      <c r="G93" s="729"/>
      <c r="H93" s="728"/>
      <c r="I93" s="714"/>
    </row>
    <row r="94" spans="1:9" s="708" customFormat="1" ht="25.5">
      <c r="A94" s="722" t="s">
        <v>615</v>
      </c>
      <c r="B94" s="723"/>
      <c r="C94" s="723"/>
      <c r="D94" s="724"/>
      <c r="E94" s="725" t="s">
        <v>532</v>
      </c>
      <c r="F94" s="726" t="s">
        <v>305</v>
      </c>
      <c r="G94" s="727">
        <v>234</v>
      </c>
      <c r="H94" s="728"/>
      <c r="I94" s="714"/>
    </row>
    <row r="95" spans="1:9" s="708" customFormat="1">
      <c r="A95" s="722"/>
      <c r="B95" s="726"/>
      <c r="C95" s="729" t="s">
        <v>395</v>
      </c>
      <c r="D95" s="730"/>
      <c r="E95" s="731">
        <f>G95</f>
        <v>0</v>
      </c>
      <c r="F95" s="732" t="s">
        <v>100</v>
      </c>
      <c r="G95" s="729"/>
      <c r="H95" s="728"/>
      <c r="I95" s="714"/>
    </row>
    <row r="96" spans="1:9" s="708" customFormat="1">
      <c r="A96" s="722" t="s">
        <v>616</v>
      </c>
      <c r="B96" s="723"/>
      <c r="C96" s="723"/>
      <c r="D96" s="724"/>
      <c r="E96" s="725" t="s">
        <v>533</v>
      </c>
      <c r="F96" s="726" t="s">
        <v>305</v>
      </c>
      <c r="G96" s="727">
        <v>64</v>
      </c>
      <c r="H96" s="728"/>
      <c r="I96" s="714"/>
    </row>
    <row r="97" spans="1:9" s="708" customFormat="1">
      <c r="A97" s="722"/>
      <c r="B97" s="726"/>
      <c r="C97" s="729" t="s">
        <v>397</v>
      </c>
      <c r="D97" s="730"/>
      <c r="E97" s="731" t="s">
        <v>534</v>
      </c>
      <c r="F97" s="732" t="s">
        <v>100</v>
      </c>
      <c r="G97" s="729"/>
      <c r="H97" s="728"/>
      <c r="I97" s="714"/>
    </row>
    <row r="98" spans="1:9" s="708" customFormat="1">
      <c r="A98" s="722" t="s">
        <v>617</v>
      </c>
      <c r="B98" s="723"/>
      <c r="C98" s="723"/>
      <c r="D98" s="724"/>
      <c r="E98" s="725" t="s">
        <v>535</v>
      </c>
      <c r="F98" s="726" t="s">
        <v>305</v>
      </c>
      <c r="G98" s="727">
        <v>23</v>
      </c>
      <c r="H98" s="728"/>
      <c r="I98" s="714"/>
    </row>
    <row r="99" spans="1:9" s="708" customFormat="1">
      <c r="A99" s="722"/>
      <c r="B99" s="726"/>
      <c r="C99" s="729" t="s">
        <v>399</v>
      </c>
      <c r="D99" s="730"/>
      <c r="E99" s="731" t="s">
        <v>536</v>
      </c>
      <c r="F99" s="732" t="s">
        <v>100</v>
      </c>
      <c r="G99" s="729"/>
      <c r="H99" s="728"/>
      <c r="I99" s="714"/>
    </row>
    <row r="100" spans="1:9" s="708" customFormat="1">
      <c r="A100" s="722" t="s">
        <v>618</v>
      </c>
      <c r="B100" s="723"/>
      <c r="C100" s="723"/>
      <c r="D100" s="724"/>
      <c r="E100" s="725" t="s">
        <v>537</v>
      </c>
      <c r="F100" s="726" t="s">
        <v>305</v>
      </c>
      <c r="G100" s="727">
        <v>69</v>
      </c>
      <c r="H100" s="728"/>
      <c r="I100" s="714"/>
    </row>
    <row r="101" spans="1:9" s="708" customFormat="1">
      <c r="A101" s="722"/>
      <c r="B101" s="726"/>
      <c r="C101" s="729" t="s">
        <v>401</v>
      </c>
      <c r="D101" s="730"/>
      <c r="E101" s="731" t="s">
        <v>538</v>
      </c>
      <c r="F101" s="732" t="s">
        <v>100</v>
      </c>
      <c r="G101" s="729"/>
      <c r="H101" s="728"/>
      <c r="I101" s="714"/>
    </row>
    <row r="102" spans="1:9" s="708" customFormat="1" ht="38.25">
      <c r="A102" s="722" t="s">
        <v>619</v>
      </c>
      <c r="B102" s="723"/>
      <c r="C102" s="723"/>
      <c r="D102" s="724"/>
      <c r="E102" s="725" t="s">
        <v>539</v>
      </c>
      <c r="F102" s="726" t="s">
        <v>305</v>
      </c>
      <c r="G102" s="727">
        <v>19</v>
      </c>
      <c r="H102" s="728"/>
      <c r="I102" s="714"/>
    </row>
    <row r="103" spans="1:9" s="708" customFormat="1">
      <c r="A103" s="722"/>
      <c r="B103" s="726"/>
      <c r="C103" s="729" t="s">
        <v>313</v>
      </c>
      <c r="D103" s="730"/>
      <c r="E103" s="731">
        <f>G103</f>
        <v>0</v>
      </c>
      <c r="F103" s="732" t="s">
        <v>100</v>
      </c>
      <c r="G103" s="729"/>
      <c r="H103" s="728"/>
      <c r="I103" s="714"/>
    </row>
    <row r="104" spans="1:9" s="708" customFormat="1" ht="25.5">
      <c r="A104" s="722" t="s">
        <v>620</v>
      </c>
      <c r="B104" s="723"/>
      <c r="C104" s="723"/>
      <c r="D104" s="724"/>
      <c r="E104" s="725" t="s">
        <v>540</v>
      </c>
      <c r="F104" s="726" t="s">
        <v>305</v>
      </c>
      <c r="G104" s="727">
        <v>85</v>
      </c>
      <c r="H104" s="728"/>
      <c r="I104" s="714"/>
    </row>
    <row r="105" spans="1:9" s="708" customFormat="1">
      <c r="A105" s="722"/>
      <c r="B105" s="726"/>
      <c r="C105" s="729" t="s">
        <v>314</v>
      </c>
      <c r="D105" s="730"/>
      <c r="E105" s="731" t="s">
        <v>541</v>
      </c>
      <c r="F105" s="732" t="s">
        <v>100</v>
      </c>
      <c r="G105" s="729"/>
      <c r="H105" s="728"/>
      <c r="I105" s="714"/>
    </row>
    <row r="106" spans="1:9" s="708" customFormat="1" ht="38.25">
      <c r="A106" s="722" t="s">
        <v>621</v>
      </c>
      <c r="B106" s="723"/>
      <c r="C106" s="723"/>
      <c r="D106" s="724"/>
      <c r="E106" s="725" t="s">
        <v>542</v>
      </c>
      <c r="F106" s="726" t="s">
        <v>305</v>
      </c>
      <c r="G106" s="727">
        <v>130</v>
      </c>
      <c r="H106" s="728"/>
      <c r="I106" s="714"/>
    </row>
    <row r="107" spans="1:9" s="708" customFormat="1">
      <c r="A107" s="722"/>
      <c r="B107" s="726"/>
      <c r="C107" s="729" t="s">
        <v>315</v>
      </c>
      <c r="D107" s="730"/>
      <c r="E107" s="731" t="s">
        <v>543</v>
      </c>
      <c r="F107" s="732" t="s">
        <v>100</v>
      </c>
      <c r="G107" s="729"/>
      <c r="H107" s="728"/>
      <c r="I107" s="714"/>
    </row>
    <row r="108" spans="1:9" s="708" customFormat="1" ht="38.25">
      <c r="A108" s="722" t="s">
        <v>622</v>
      </c>
      <c r="B108" s="723"/>
      <c r="C108" s="723"/>
      <c r="D108" s="724"/>
      <c r="E108" s="725" t="s">
        <v>544</v>
      </c>
      <c r="F108" s="726" t="s">
        <v>305</v>
      </c>
      <c r="G108" s="727">
        <v>156</v>
      </c>
      <c r="H108" s="728"/>
      <c r="I108" s="714"/>
    </row>
    <row r="109" spans="1:9" s="708" customFormat="1">
      <c r="A109" s="722"/>
      <c r="B109" s="726"/>
      <c r="C109" s="729" t="s">
        <v>316</v>
      </c>
      <c r="D109" s="730"/>
      <c r="E109" s="731">
        <f>G109</f>
        <v>0</v>
      </c>
      <c r="F109" s="732" t="s">
        <v>100</v>
      </c>
      <c r="G109" s="729"/>
      <c r="H109" s="728"/>
      <c r="I109" s="714"/>
    </row>
    <row r="110" spans="1:9" s="708" customFormat="1">
      <c r="A110" s="722" t="s">
        <v>623</v>
      </c>
      <c r="B110" s="723"/>
      <c r="C110" s="723"/>
      <c r="D110" s="724"/>
      <c r="E110" s="725" t="s">
        <v>545</v>
      </c>
      <c r="F110" s="726" t="s">
        <v>305</v>
      </c>
      <c r="G110" s="727">
        <v>234</v>
      </c>
      <c r="H110" s="728"/>
      <c r="I110" s="714"/>
    </row>
    <row r="111" spans="1:9" s="708" customFormat="1">
      <c r="A111" s="722"/>
      <c r="B111" s="726"/>
      <c r="C111" s="729" t="s">
        <v>317</v>
      </c>
      <c r="D111" s="730"/>
      <c r="E111" s="731">
        <f>G111</f>
        <v>0</v>
      </c>
      <c r="F111" s="732" t="s">
        <v>100</v>
      </c>
      <c r="G111" s="729"/>
      <c r="H111" s="728"/>
      <c r="I111" s="714"/>
    </row>
    <row r="112" spans="1:9" s="708" customFormat="1" ht="38.25">
      <c r="A112" s="722" t="s">
        <v>624</v>
      </c>
      <c r="B112" s="723"/>
      <c r="C112" s="723"/>
      <c r="D112" s="724"/>
      <c r="E112" s="725" t="s">
        <v>546</v>
      </c>
      <c r="F112" s="726" t="s">
        <v>470</v>
      </c>
      <c r="G112" s="727">
        <v>1</v>
      </c>
      <c r="H112" s="728"/>
      <c r="I112" s="714"/>
    </row>
    <row r="113" spans="1:9" s="708" customFormat="1">
      <c r="A113" s="722"/>
      <c r="B113" s="726"/>
      <c r="C113" s="729" t="s">
        <v>318</v>
      </c>
      <c r="D113" s="730"/>
      <c r="E113" s="731" t="s">
        <v>547</v>
      </c>
      <c r="F113" s="732" t="s">
        <v>100</v>
      </c>
      <c r="G113" s="729"/>
      <c r="H113" s="728"/>
      <c r="I113" s="714"/>
    </row>
    <row r="114" spans="1:9" s="708" customFormat="1" ht="25.5">
      <c r="A114" s="722" t="s">
        <v>625</v>
      </c>
      <c r="B114" s="723"/>
      <c r="C114" s="723"/>
      <c r="D114" s="724"/>
      <c r="E114" s="725" t="s">
        <v>548</v>
      </c>
      <c r="F114" s="726" t="s">
        <v>305</v>
      </c>
      <c r="G114" s="727">
        <v>203</v>
      </c>
      <c r="H114" s="728"/>
      <c r="I114" s="714"/>
    </row>
    <row r="115" spans="1:9" s="708" customFormat="1">
      <c r="A115" s="722"/>
      <c r="B115" s="726"/>
      <c r="C115" s="729" t="s">
        <v>549</v>
      </c>
      <c r="D115" s="730"/>
      <c r="E115" s="731">
        <f>G115</f>
        <v>0</v>
      </c>
      <c r="F115" s="732" t="s">
        <v>100</v>
      </c>
      <c r="G115" s="729"/>
      <c r="H115" s="728"/>
      <c r="I115" s="714"/>
    </row>
    <row r="116" spans="1:9" s="708" customFormat="1" ht="25.5">
      <c r="A116" s="722" t="s">
        <v>626</v>
      </c>
      <c r="B116" s="723"/>
      <c r="C116" s="723"/>
      <c r="D116" s="724"/>
      <c r="E116" s="725" t="s">
        <v>550</v>
      </c>
      <c r="F116" s="726" t="s">
        <v>305</v>
      </c>
      <c r="G116" s="727">
        <v>234</v>
      </c>
      <c r="H116" s="728"/>
      <c r="I116" s="714"/>
    </row>
    <row r="117" spans="1:9" s="708" customFormat="1">
      <c r="A117" s="722"/>
      <c r="B117" s="726"/>
      <c r="C117" s="729" t="s">
        <v>551</v>
      </c>
      <c r="D117" s="730"/>
      <c r="E117" s="731">
        <f>G117</f>
        <v>0</v>
      </c>
      <c r="F117" s="732" t="s">
        <v>100</v>
      </c>
      <c r="G117" s="729"/>
      <c r="H117" s="728"/>
      <c r="I117" s="714"/>
    </row>
    <row r="118" spans="1:9" s="708" customFormat="1" ht="25.5">
      <c r="A118" s="722" t="s">
        <v>627</v>
      </c>
      <c r="B118" s="723"/>
      <c r="C118" s="723"/>
      <c r="D118" s="724"/>
      <c r="E118" s="725" t="s">
        <v>552</v>
      </c>
      <c r="F118" s="726" t="s">
        <v>305</v>
      </c>
      <c r="G118" s="727">
        <v>113</v>
      </c>
      <c r="H118" s="728"/>
      <c r="I118" s="714"/>
    </row>
    <row r="119" spans="1:9" s="708" customFormat="1">
      <c r="A119" s="722"/>
      <c r="B119" s="726"/>
      <c r="C119" s="729" t="s">
        <v>553</v>
      </c>
      <c r="D119" s="730"/>
      <c r="E119" s="731">
        <f>G119</f>
        <v>0</v>
      </c>
      <c r="F119" s="732" t="s">
        <v>100</v>
      </c>
      <c r="G119" s="729"/>
      <c r="H119" s="728"/>
      <c r="I119" s="714"/>
    </row>
    <row r="120" spans="1:9" s="708" customFormat="1" ht="25.5">
      <c r="A120" s="722" t="s">
        <v>628</v>
      </c>
      <c r="B120" s="723"/>
      <c r="C120" s="723"/>
      <c r="D120" s="724"/>
      <c r="E120" s="725" t="s">
        <v>532</v>
      </c>
      <c r="F120" s="726" t="s">
        <v>305</v>
      </c>
      <c r="G120" s="727">
        <v>113</v>
      </c>
      <c r="H120" s="728"/>
      <c r="I120" s="714"/>
    </row>
    <row r="121" spans="1:9" s="708" customFormat="1">
      <c r="A121" s="722"/>
      <c r="B121" s="726"/>
      <c r="C121" s="729" t="s">
        <v>554</v>
      </c>
      <c r="D121" s="730"/>
      <c r="E121" s="731">
        <f>G121</f>
        <v>0</v>
      </c>
      <c r="F121" s="732" t="s">
        <v>100</v>
      </c>
      <c r="G121" s="729"/>
      <c r="H121" s="728"/>
      <c r="I121" s="714"/>
    </row>
    <row r="122" spans="1:9" s="708" customFormat="1">
      <c r="A122" s="722" t="s">
        <v>630</v>
      </c>
      <c r="B122" s="723"/>
      <c r="C122" s="723"/>
      <c r="D122" s="724"/>
      <c r="E122" s="725" t="s">
        <v>555</v>
      </c>
      <c r="F122" s="726" t="s">
        <v>305</v>
      </c>
      <c r="G122" s="727">
        <v>28</v>
      </c>
      <c r="H122" s="728"/>
      <c r="I122" s="714"/>
    </row>
    <row r="123" spans="1:9" s="708" customFormat="1">
      <c r="A123" s="722"/>
      <c r="B123" s="726"/>
      <c r="C123" s="729" t="s">
        <v>556</v>
      </c>
      <c r="D123" s="730"/>
      <c r="E123" s="731" t="s">
        <v>557</v>
      </c>
      <c r="F123" s="732" t="s">
        <v>100</v>
      </c>
      <c r="G123" s="729"/>
      <c r="H123" s="728"/>
      <c r="I123" s="714"/>
    </row>
    <row r="124" spans="1:9" s="708" customFormat="1">
      <c r="A124" s="722" t="s">
        <v>631</v>
      </c>
      <c r="B124" s="723"/>
      <c r="C124" s="723"/>
      <c r="D124" s="724"/>
      <c r="E124" s="725" t="s">
        <v>558</v>
      </c>
      <c r="F124" s="726" t="s">
        <v>305</v>
      </c>
      <c r="G124" s="727">
        <v>42</v>
      </c>
      <c r="H124" s="728"/>
      <c r="I124" s="714"/>
    </row>
    <row r="125" spans="1:9" s="708" customFormat="1">
      <c r="A125" s="722"/>
      <c r="B125" s="726"/>
      <c r="C125" s="729" t="s">
        <v>559</v>
      </c>
      <c r="D125" s="730"/>
      <c r="E125" s="731" t="s">
        <v>560</v>
      </c>
      <c r="F125" s="732" t="s">
        <v>100</v>
      </c>
      <c r="G125" s="729"/>
      <c r="H125" s="728"/>
      <c r="I125" s="714"/>
    </row>
    <row r="126" spans="1:9" s="708" customFormat="1">
      <c r="A126" s="722" t="s">
        <v>632</v>
      </c>
      <c r="B126" s="723"/>
      <c r="C126" s="723"/>
      <c r="D126" s="724"/>
      <c r="E126" s="725" t="s">
        <v>561</v>
      </c>
      <c r="F126" s="726" t="s">
        <v>305</v>
      </c>
      <c r="G126" s="727">
        <v>28</v>
      </c>
      <c r="H126" s="728"/>
      <c r="I126" s="714"/>
    </row>
    <row r="127" spans="1:9" s="708" customFormat="1">
      <c r="A127" s="722"/>
      <c r="B127" s="726"/>
      <c r="C127" s="729" t="s">
        <v>562</v>
      </c>
      <c r="D127" s="730"/>
      <c r="E127" s="731" t="s">
        <v>563</v>
      </c>
      <c r="F127" s="732" t="s">
        <v>100</v>
      </c>
      <c r="G127" s="729"/>
      <c r="H127" s="728"/>
      <c r="I127" s="714"/>
    </row>
    <row r="128" spans="1:9" s="708" customFormat="1" ht="38.25">
      <c r="A128" s="722" t="s">
        <v>633</v>
      </c>
      <c r="B128" s="723"/>
      <c r="C128" s="723"/>
      <c r="D128" s="724"/>
      <c r="E128" s="725" t="s">
        <v>564</v>
      </c>
      <c r="F128" s="726" t="s">
        <v>305</v>
      </c>
      <c r="G128" s="727">
        <v>70</v>
      </c>
      <c r="H128" s="728"/>
      <c r="I128" s="714"/>
    </row>
    <row r="129" spans="1:9" s="708" customFormat="1">
      <c r="A129" s="722"/>
      <c r="B129" s="726"/>
      <c r="C129" s="729" t="s">
        <v>565</v>
      </c>
      <c r="D129" s="730"/>
      <c r="E129" s="731">
        <f>G129</f>
        <v>0</v>
      </c>
      <c r="F129" s="732" t="s">
        <v>100</v>
      </c>
      <c r="G129" s="729"/>
      <c r="H129" s="728"/>
      <c r="I129" s="714"/>
    </row>
    <row r="130" spans="1:9" s="708" customFormat="1" ht="38.25">
      <c r="A130" s="722" t="s">
        <v>634</v>
      </c>
      <c r="B130" s="723"/>
      <c r="C130" s="723"/>
      <c r="D130" s="724"/>
      <c r="E130" s="725" t="s">
        <v>566</v>
      </c>
      <c r="F130" s="726" t="s">
        <v>305</v>
      </c>
      <c r="G130" s="727">
        <v>70</v>
      </c>
      <c r="H130" s="728"/>
      <c r="I130" s="714"/>
    </row>
    <row r="131" spans="1:9" s="708" customFormat="1">
      <c r="A131" s="722"/>
      <c r="B131" s="726"/>
      <c r="C131" s="729" t="s">
        <v>567</v>
      </c>
      <c r="D131" s="730"/>
      <c r="E131" s="731">
        <f>G131</f>
        <v>0</v>
      </c>
      <c r="F131" s="732" t="s">
        <v>100</v>
      </c>
      <c r="G131" s="729"/>
      <c r="H131" s="728"/>
      <c r="I131" s="714"/>
    </row>
    <row r="132" spans="1:9" s="708" customFormat="1" ht="38.25">
      <c r="A132" s="722" t="s">
        <v>635</v>
      </c>
      <c r="B132" s="723"/>
      <c r="C132" s="723"/>
      <c r="D132" s="724"/>
      <c r="E132" s="725" t="s">
        <v>568</v>
      </c>
      <c r="F132" s="726" t="s">
        <v>305</v>
      </c>
      <c r="G132" s="727">
        <v>28</v>
      </c>
      <c r="H132" s="728"/>
      <c r="I132" s="714"/>
    </row>
    <row r="133" spans="1:9" s="708" customFormat="1">
      <c r="A133" s="722"/>
      <c r="B133" s="726"/>
      <c r="C133" s="729" t="s">
        <v>569</v>
      </c>
      <c r="D133" s="730"/>
      <c r="E133" s="731" t="s">
        <v>570</v>
      </c>
      <c r="F133" s="732" t="s">
        <v>100</v>
      </c>
      <c r="G133" s="729"/>
      <c r="H133" s="728"/>
      <c r="I133" s="714"/>
    </row>
    <row r="134" spans="1:9" s="708" customFormat="1" ht="51">
      <c r="A134" s="722" t="s">
        <v>636</v>
      </c>
      <c r="B134" s="723"/>
      <c r="C134" s="723"/>
      <c r="D134" s="724"/>
      <c r="E134" s="725" t="s">
        <v>571</v>
      </c>
      <c r="F134" s="726" t="s">
        <v>305</v>
      </c>
      <c r="G134" s="727">
        <v>28</v>
      </c>
      <c r="H134" s="728"/>
      <c r="I134" s="714"/>
    </row>
    <row r="135" spans="1:9" s="708" customFormat="1">
      <c r="A135" s="722"/>
      <c r="B135" s="726"/>
      <c r="C135" s="729" t="s">
        <v>572</v>
      </c>
      <c r="D135" s="730"/>
      <c r="E135" s="731" t="s">
        <v>570</v>
      </c>
      <c r="F135" s="732" t="s">
        <v>100</v>
      </c>
      <c r="G135" s="729"/>
      <c r="H135" s="728"/>
      <c r="I135" s="714"/>
    </row>
    <row r="136" spans="1:9" s="708" customFormat="1" ht="25.5">
      <c r="A136" s="722" t="s">
        <v>637</v>
      </c>
      <c r="B136" s="723"/>
      <c r="C136" s="723"/>
      <c r="D136" s="724"/>
      <c r="E136" s="725" t="s">
        <v>573</v>
      </c>
      <c r="F136" s="726" t="s">
        <v>471</v>
      </c>
      <c r="G136" s="727">
        <v>1</v>
      </c>
      <c r="H136" s="728"/>
      <c r="I136" s="714"/>
    </row>
    <row r="137" spans="1:9" s="708" customFormat="1">
      <c r="A137" s="722"/>
      <c r="B137" s="726"/>
      <c r="C137" s="729" t="s">
        <v>574</v>
      </c>
      <c r="D137" s="730"/>
      <c r="E137" s="731" t="s">
        <v>575</v>
      </c>
      <c r="F137" s="732" t="s">
        <v>100</v>
      </c>
      <c r="G137" s="729"/>
      <c r="H137" s="728"/>
      <c r="I137" s="714"/>
    </row>
    <row r="138" spans="1:9" s="708" customFormat="1" ht="25.5">
      <c r="A138" s="722" t="s">
        <v>638</v>
      </c>
      <c r="B138" s="723"/>
      <c r="C138" s="723"/>
      <c r="D138" s="724"/>
      <c r="E138" s="725" t="s">
        <v>576</v>
      </c>
      <c r="F138" s="726" t="s">
        <v>471</v>
      </c>
      <c r="G138" s="727">
        <v>2</v>
      </c>
      <c r="H138" s="728"/>
      <c r="I138" s="714"/>
    </row>
    <row r="139" spans="1:9" s="708" customFormat="1">
      <c r="A139" s="722"/>
      <c r="B139" s="726"/>
      <c r="C139" s="729" t="s">
        <v>577</v>
      </c>
      <c r="D139" s="730"/>
      <c r="E139" s="731" t="s">
        <v>575</v>
      </c>
      <c r="F139" s="732" t="s">
        <v>100</v>
      </c>
      <c r="G139" s="729"/>
      <c r="H139" s="728"/>
      <c r="I139" s="714"/>
    </row>
    <row r="140" spans="1:9" s="708" customFormat="1">
      <c r="A140" s="722" t="s">
        <v>639</v>
      </c>
      <c r="B140" s="723"/>
      <c r="C140" s="723"/>
      <c r="D140" s="724"/>
      <c r="E140" s="725" t="s">
        <v>578</v>
      </c>
      <c r="F140" s="726" t="s">
        <v>305</v>
      </c>
      <c r="G140" s="727">
        <v>169.5</v>
      </c>
      <c r="H140" s="728"/>
      <c r="I140" s="714"/>
    </row>
    <row r="141" spans="1:9" s="708" customFormat="1">
      <c r="A141" s="722"/>
      <c r="B141" s="726"/>
      <c r="C141" s="729" t="s">
        <v>579</v>
      </c>
      <c r="D141" s="730"/>
      <c r="E141" s="747"/>
      <c r="F141" s="732" t="s">
        <v>100</v>
      </c>
      <c r="G141" s="729"/>
      <c r="H141" s="728"/>
      <c r="I141" s="714"/>
    </row>
    <row r="142" spans="1:9" s="708" customFormat="1" ht="25.5">
      <c r="A142" s="722" t="s">
        <v>640</v>
      </c>
      <c r="B142" s="723"/>
      <c r="C142" s="723"/>
      <c r="D142" s="724"/>
      <c r="E142" s="725" t="s">
        <v>580</v>
      </c>
      <c r="F142" s="726" t="s">
        <v>305</v>
      </c>
      <c r="G142" s="727">
        <v>169</v>
      </c>
      <c r="H142" s="728"/>
      <c r="I142" s="714"/>
    </row>
    <row r="143" spans="1:9" s="708" customFormat="1">
      <c r="A143" s="722"/>
      <c r="B143" s="726"/>
      <c r="C143" s="729" t="s">
        <v>581</v>
      </c>
      <c r="D143" s="730"/>
      <c r="E143" s="731">
        <f>G143</f>
        <v>0</v>
      </c>
      <c r="F143" s="732" t="s">
        <v>100</v>
      </c>
      <c r="G143" s="729"/>
      <c r="H143" s="728"/>
      <c r="I143" s="714"/>
    </row>
    <row r="144" spans="1:9" s="708" customFormat="1" ht="25.5">
      <c r="A144" s="722" t="s">
        <v>641</v>
      </c>
      <c r="B144" s="723"/>
      <c r="C144" s="723"/>
      <c r="D144" s="724"/>
      <c r="E144" s="725" t="s">
        <v>550</v>
      </c>
      <c r="F144" s="726" t="s">
        <v>305</v>
      </c>
      <c r="G144" s="727">
        <v>113</v>
      </c>
      <c r="H144" s="728"/>
      <c r="I144" s="714"/>
    </row>
    <row r="145" spans="1:10" s="708" customFormat="1">
      <c r="A145" s="722"/>
      <c r="B145" s="726"/>
      <c r="C145" s="729" t="s">
        <v>582</v>
      </c>
      <c r="D145" s="730"/>
      <c r="E145" s="731">
        <f>G145</f>
        <v>0</v>
      </c>
      <c r="F145" s="732" t="s">
        <v>100</v>
      </c>
      <c r="G145" s="729"/>
      <c r="H145" s="728"/>
      <c r="I145" s="714"/>
    </row>
    <row r="146" spans="1:10" s="708" customFormat="1">
      <c r="A146" s="722" t="s">
        <v>642</v>
      </c>
      <c r="B146" s="723"/>
      <c r="C146" s="723"/>
      <c r="D146" s="724"/>
      <c r="E146" s="725" t="s">
        <v>629</v>
      </c>
      <c r="F146" s="726" t="s">
        <v>58</v>
      </c>
      <c r="G146" s="727">
        <v>1</v>
      </c>
      <c r="H146" s="728"/>
      <c r="I146" s="714"/>
    </row>
    <row r="147" spans="1:10" s="708" customFormat="1">
      <c r="A147" s="722"/>
      <c r="B147" s="726"/>
      <c r="C147" s="729" t="s">
        <v>583</v>
      </c>
      <c r="D147" s="730"/>
      <c r="E147" s="731">
        <f>G147</f>
        <v>0</v>
      </c>
      <c r="F147" s="732" t="s">
        <v>100</v>
      </c>
      <c r="G147" s="729"/>
      <c r="H147" s="728"/>
      <c r="I147" s="714"/>
    </row>
    <row r="148" spans="1:10" s="708" customFormat="1">
      <c r="A148" s="722" t="s">
        <v>643</v>
      </c>
      <c r="B148" s="723"/>
      <c r="C148" s="723"/>
      <c r="D148" s="724"/>
      <c r="E148" s="725" t="s">
        <v>584</v>
      </c>
      <c r="F148" s="726" t="s">
        <v>585</v>
      </c>
      <c r="G148" s="727">
        <v>7</v>
      </c>
      <c r="H148" s="728"/>
      <c r="I148" s="714"/>
    </row>
    <row r="149" spans="1:10" s="708" customFormat="1">
      <c r="A149" s="722"/>
      <c r="B149" s="726"/>
      <c r="C149" s="729" t="s">
        <v>586</v>
      </c>
      <c r="D149" s="730"/>
      <c r="E149" s="731" t="s">
        <v>587</v>
      </c>
      <c r="F149" s="732" t="s">
        <v>100</v>
      </c>
      <c r="G149" s="729"/>
      <c r="H149" s="728"/>
      <c r="I149" s="714"/>
    </row>
    <row r="150" spans="1:10" s="708" customFormat="1" ht="25.5">
      <c r="A150" s="722" t="s">
        <v>644</v>
      </c>
      <c r="B150" s="723"/>
      <c r="C150" s="723"/>
      <c r="D150" s="724"/>
      <c r="E150" s="725" t="s">
        <v>588</v>
      </c>
      <c r="F150" s="726" t="s">
        <v>589</v>
      </c>
      <c r="G150" s="727">
        <v>1</v>
      </c>
      <c r="H150" s="728"/>
      <c r="I150" s="714"/>
    </row>
    <row r="151" spans="1:10" s="708" customFormat="1" ht="13.5" thickBot="1">
      <c r="A151" s="748"/>
      <c r="B151" s="734"/>
      <c r="C151" s="735" t="s">
        <v>590</v>
      </c>
      <c r="D151" s="736"/>
      <c r="E151" s="731" t="s">
        <v>587</v>
      </c>
      <c r="F151" s="738" t="s">
        <v>100</v>
      </c>
      <c r="G151" s="735"/>
      <c r="H151" s="740"/>
      <c r="I151" s="715"/>
    </row>
    <row r="152" spans="1:10" s="708" customFormat="1" ht="14.25" thickTop="1" thickBot="1">
      <c r="A152" s="709"/>
      <c r="B152" s="710"/>
      <c r="C152" s="710"/>
      <c r="D152" s="710"/>
      <c r="E152" s="710" t="s">
        <v>591</v>
      </c>
      <c r="F152" s="711" t="s">
        <v>59</v>
      </c>
      <c r="G152" s="711" t="s">
        <v>59</v>
      </c>
      <c r="H152" s="712" t="s">
        <v>59</v>
      </c>
      <c r="I152" s="713">
        <f>SUM(I58:I151)</f>
        <v>0</v>
      </c>
    </row>
    <row r="153" spans="1:10" s="20" customFormat="1" ht="17.25" thickTop="1" thickBot="1">
      <c r="A153" s="470"/>
      <c r="B153" s="471"/>
      <c r="C153" s="472"/>
      <c r="D153" s="473"/>
      <c r="E153" s="474" t="s">
        <v>93</v>
      </c>
      <c r="F153" s="475" t="s">
        <v>59</v>
      </c>
      <c r="G153" s="476" t="s">
        <v>59</v>
      </c>
      <c r="H153" s="477" t="s">
        <v>59</v>
      </c>
      <c r="I153" s="478">
        <f>I56+I42+I32+I16+I12+I152+I28</f>
        <v>0</v>
      </c>
      <c r="J153" s="226"/>
    </row>
    <row r="154" spans="1:10" s="20" customFormat="1" ht="17.25" thickTop="1" thickBot="1">
      <c r="A154" s="74" t="s">
        <v>347</v>
      </c>
      <c r="B154" s="465" t="s">
        <v>173</v>
      </c>
      <c r="C154" s="72"/>
      <c r="D154" s="73" t="s">
        <v>95</v>
      </c>
      <c r="E154" s="466" t="s">
        <v>96</v>
      </c>
      <c r="F154" s="465" t="s">
        <v>59</v>
      </c>
      <c r="G154" s="467" t="s">
        <v>59</v>
      </c>
      <c r="H154" s="468" t="s">
        <v>59</v>
      </c>
      <c r="I154" s="469" t="s">
        <v>59</v>
      </c>
      <c r="J154" s="226"/>
    </row>
    <row r="155" spans="1:10" s="20" customFormat="1" ht="26.25" thickTop="1">
      <c r="A155" s="179">
        <v>14</v>
      </c>
      <c r="B155" s="180"/>
      <c r="C155" s="193"/>
      <c r="D155" s="181" t="s">
        <v>127</v>
      </c>
      <c r="E155" s="278" t="s">
        <v>102</v>
      </c>
      <c r="F155" s="180" t="s">
        <v>98</v>
      </c>
      <c r="G155" s="279">
        <f>G156</f>
        <v>290</v>
      </c>
      <c r="H155" s="215"/>
      <c r="I155" s="245"/>
      <c r="J155" s="226"/>
    </row>
    <row r="156" spans="1:10" s="20" customFormat="1">
      <c r="A156" s="204"/>
      <c r="B156" s="281"/>
      <c r="C156" s="169" t="s">
        <v>321</v>
      </c>
      <c r="D156" s="282"/>
      <c r="E156" s="169" t="s">
        <v>323</v>
      </c>
      <c r="F156" s="283" t="s">
        <v>100</v>
      </c>
      <c r="G156" s="170">
        <v>290</v>
      </c>
      <c r="H156" s="284"/>
      <c r="I156" s="285"/>
      <c r="J156" s="226"/>
    </row>
    <row r="157" spans="1:10" s="20" customFormat="1" ht="13.5" thickBot="1">
      <c r="A157" s="173"/>
      <c r="B157" s="172"/>
      <c r="C157" s="172"/>
      <c r="D157" s="172"/>
      <c r="E157" s="171" t="s">
        <v>113</v>
      </c>
      <c r="F157" s="172" t="s">
        <v>59</v>
      </c>
      <c r="G157" s="172" t="s">
        <v>59</v>
      </c>
      <c r="H157" s="286" t="s">
        <v>59</v>
      </c>
      <c r="I157" s="249">
        <f>I155</f>
        <v>0</v>
      </c>
      <c r="J157" s="226"/>
    </row>
    <row r="158" spans="1:10" s="20" customFormat="1" ht="13.5" thickTop="1">
      <c r="A158" s="287">
        <v>15</v>
      </c>
      <c r="B158" s="3"/>
      <c r="C158" s="3"/>
      <c r="D158" s="4" t="s">
        <v>126</v>
      </c>
      <c r="E158" s="3" t="s">
        <v>101</v>
      </c>
      <c r="F158" s="4" t="s">
        <v>98</v>
      </c>
      <c r="G158" s="689">
        <f>G159</f>
        <v>90</v>
      </c>
      <c r="H158" s="427"/>
      <c r="I158" s="288"/>
      <c r="J158" s="226"/>
    </row>
    <row r="159" spans="1:10" s="20" customFormat="1">
      <c r="A159" s="141"/>
      <c r="B159" s="131"/>
      <c r="C159" s="124" t="s">
        <v>320</v>
      </c>
      <c r="D159" s="97"/>
      <c r="E159" s="690" t="s">
        <v>28</v>
      </c>
      <c r="F159" s="691" t="s">
        <v>100</v>
      </c>
      <c r="G159" s="692">
        <v>90</v>
      </c>
      <c r="H159" s="130"/>
      <c r="I159" s="272"/>
      <c r="J159" s="226"/>
    </row>
    <row r="160" spans="1:10" s="123" customFormat="1" ht="13.5" thickBot="1">
      <c r="A160" s="479"/>
      <c r="B160" s="127"/>
      <c r="C160" s="87"/>
      <c r="D160" s="127"/>
      <c r="E160" s="480" t="s">
        <v>112</v>
      </c>
      <c r="F160" s="127" t="s">
        <v>59</v>
      </c>
      <c r="G160" s="127" t="s">
        <v>59</v>
      </c>
      <c r="H160" s="481" t="s">
        <v>59</v>
      </c>
      <c r="I160" s="482">
        <f>I158</f>
        <v>0</v>
      </c>
      <c r="J160" s="120"/>
    </row>
    <row r="161" spans="1:10" s="123" customFormat="1" ht="17.25" thickTop="1" thickBot="1">
      <c r="A161" s="66"/>
      <c r="B161" s="122"/>
      <c r="C161" s="64"/>
      <c r="D161" s="488"/>
      <c r="E161" s="489" t="s">
        <v>97</v>
      </c>
      <c r="F161" s="490" t="s">
        <v>59</v>
      </c>
      <c r="G161" s="491" t="s">
        <v>59</v>
      </c>
      <c r="H161" s="492" t="s">
        <v>59</v>
      </c>
      <c r="I161" s="493">
        <f>I160+I155</f>
        <v>0</v>
      </c>
      <c r="J161" s="120"/>
    </row>
    <row r="162" spans="1:10" s="123" customFormat="1" ht="16.5" thickTop="1">
      <c r="A162" s="190" t="s">
        <v>348</v>
      </c>
      <c r="B162" s="17" t="s">
        <v>175</v>
      </c>
      <c r="C162" s="192"/>
      <c r="D162" s="191" t="s">
        <v>69</v>
      </c>
      <c r="E162" s="483" t="s">
        <v>70</v>
      </c>
      <c r="F162" s="484" t="s">
        <v>59</v>
      </c>
      <c r="G162" s="485" t="s">
        <v>59</v>
      </c>
      <c r="H162" s="486" t="s">
        <v>59</v>
      </c>
      <c r="I162" s="487" t="s">
        <v>59</v>
      </c>
      <c r="J162" s="120"/>
    </row>
    <row r="163" spans="1:10" s="123" customFormat="1" ht="13.5" thickBot="1">
      <c r="A163" s="132"/>
      <c r="B163" s="133"/>
      <c r="C163" s="134"/>
      <c r="D163" s="127" t="s">
        <v>128</v>
      </c>
      <c r="E163" s="126" t="s">
        <v>108</v>
      </c>
      <c r="F163" s="160" t="s">
        <v>59</v>
      </c>
      <c r="G163" s="161" t="s">
        <v>59</v>
      </c>
      <c r="H163" s="162" t="s">
        <v>59</v>
      </c>
      <c r="I163" s="289" t="s">
        <v>59</v>
      </c>
      <c r="J163" s="120"/>
    </row>
    <row r="164" spans="1:10" s="123" customFormat="1" ht="54.75" customHeight="1" thickTop="1">
      <c r="A164" s="135">
        <v>16</v>
      </c>
      <c r="B164" s="136"/>
      <c r="C164" s="137"/>
      <c r="D164" s="138"/>
      <c r="E164" s="693" t="s">
        <v>358</v>
      </c>
      <c r="F164" s="694" t="s">
        <v>67</v>
      </c>
      <c r="G164" s="695">
        <f>SUM(G165:G165)</f>
        <v>1314</v>
      </c>
      <c r="H164" s="428"/>
      <c r="I164" s="264"/>
      <c r="J164" s="120"/>
    </row>
    <row r="165" spans="1:10" s="123" customFormat="1">
      <c r="A165" s="178"/>
      <c r="B165" s="182"/>
      <c r="C165" s="169" t="s">
        <v>319</v>
      </c>
      <c r="D165" s="211"/>
      <c r="E165" s="696" t="s">
        <v>27</v>
      </c>
      <c r="F165" s="697" t="s">
        <v>67</v>
      </c>
      <c r="G165" s="698">
        <v>1314</v>
      </c>
      <c r="H165" s="185"/>
      <c r="I165" s="290"/>
      <c r="J165" s="120"/>
    </row>
    <row r="166" spans="1:10" s="123" customFormat="1" ht="13.5" thickBot="1">
      <c r="A166" s="173"/>
      <c r="B166" s="172"/>
      <c r="C166" s="172"/>
      <c r="D166" s="172"/>
      <c r="E166" s="171" t="s">
        <v>115</v>
      </c>
      <c r="F166" s="216" t="s">
        <v>59</v>
      </c>
      <c r="G166" s="216" t="s">
        <v>59</v>
      </c>
      <c r="H166" s="217" t="s">
        <v>59</v>
      </c>
      <c r="I166" s="249">
        <f>I164</f>
        <v>0</v>
      </c>
      <c r="J166" s="120"/>
    </row>
    <row r="167" spans="1:10" s="123" customFormat="1" ht="13.5" thickTop="1">
      <c r="A167" s="151"/>
      <c r="B167" s="152" t="s">
        <v>203</v>
      </c>
      <c r="C167" s="153"/>
      <c r="D167" s="154" t="s">
        <v>130</v>
      </c>
      <c r="E167" s="155" t="s">
        <v>129</v>
      </c>
      <c r="F167" s="163" t="s">
        <v>59</v>
      </c>
      <c r="G167" s="163" t="s">
        <v>59</v>
      </c>
      <c r="H167" s="164" t="s">
        <v>59</v>
      </c>
      <c r="I167" s="291" t="s">
        <v>59</v>
      </c>
      <c r="J167" s="120"/>
    </row>
    <row r="168" spans="1:10" s="123" customFormat="1" ht="25.5">
      <c r="A168" s="156">
        <v>17</v>
      </c>
      <c r="B168" s="157"/>
      <c r="C168" s="158"/>
      <c r="D168" s="159"/>
      <c r="E168" s="699" t="s">
        <v>224</v>
      </c>
      <c r="F168" s="700" t="s">
        <v>105</v>
      </c>
      <c r="G168" s="644" t="str">
        <f>G169</f>
        <v>2330</v>
      </c>
      <c r="H168" s="429"/>
      <c r="I168" s="292"/>
      <c r="J168" s="120"/>
    </row>
    <row r="169" spans="1:10" s="123" customFormat="1">
      <c r="A169" s="178"/>
      <c r="B169" s="182"/>
      <c r="C169" s="169" t="s">
        <v>324</v>
      </c>
      <c r="D169" s="211"/>
      <c r="E169" s="696" t="s">
        <v>20</v>
      </c>
      <c r="F169" s="697" t="s">
        <v>67</v>
      </c>
      <c r="G169" s="698" t="str">
        <f>E169</f>
        <v>2330</v>
      </c>
      <c r="H169" s="185"/>
      <c r="I169" s="290"/>
      <c r="J169" s="120"/>
    </row>
    <row r="170" spans="1:10" s="123" customFormat="1" ht="14.25">
      <c r="A170" s="156">
        <v>18</v>
      </c>
      <c r="B170" s="157"/>
      <c r="C170" s="158"/>
      <c r="D170" s="159"/>
      <c r="E170" s="645" t="s">
        <v>223</v>
      </c>
      <c r="F170" s="646" t="s">
        <v>105</v>
      </c>
      <c r="G170" s="644" t="str">
        <f>G171</f>
        <v>2330</v>
      </c>
      <c r="H170" s="429"/>
      <c r="I170" s="292"/>
      <c r="J170" s="120"/>
    </row>
    <row r="171" spans="1:10" s="123" customFormat="1">
      <c r="A171" s="178"/>
      <c r="B171" s="182"/>
      <c r="C171" s="169" t="s">
        <v>325</v>
      </c>
      <c r="D171" s="211"/>
      <c r="E171" s="696" t="s">
        <v>20</v>
      </c>
      <c r="F171" s="697" t="s">
        <v>67</v>
      </c>
      <c r="G171" s="698" t="str">
        <f>E171</f>
        <v>2330</v>
      </c>
      <c r="H171" s="185"/>
      <c r="I171" s="290"/>
      <c r="J171" s="120"/>
    </row>
    <row r="172" spans="1:10" s="123" customFormat="1" ht="14.25">
      <c r="A172" s="156">
        <v>19</v>
      </c>
      <c r="B172" s="157"/>
      <c r="C172" s="158"/>
      <c r="D172" s="159"/>
      <c r="E172" s="645" t="s">
        <v>225</v>
      </c>
      <c r="F172" s="646" t="s">
        <v>105</v>
      </c>
      <c r="G172" s="644" t="str">
        <f>G173</f>
        <v>2330</v>
      </c>
      <c r="H172" s="429"/>
      <c r="I172" s="292"/>
      <c r="J172" s="120"/>
    </row>
    <row r="173" spans="1:10" s="123" customFormat="1">
      <c r="A173" s="178"/>
      <c r="B173" s="182"/>
      <c r="C173" s="169" t="s">
        <v>326</v>
      </c>
      <c r="D173" s="211"/>
      <c r="E173" s="696" t="s">
        <v>20</v>
      </c>
      <c r="F173" s="697" t="s">
        <v>67</v>
      </c>
      <c r="G173" s="698" t="str">
        <f>E173</f>
        <v>2330</v>
      </c>
      <c r="H173" s="185"/>
      <c r="I173" s="290"/>
      <c r="J173" s="120"/>
    </row>
    <row r="174" spans="1:10" s="123" customFormat="1" ht="14.25">
      <c r="A174" s="156">
        <v>20</v>
      </c>
      <c r="B174" s="157"/>
      <c r="C174" s="158"/>
      <c r="D174" s="159"/>
      <c r="E174" s="645" t="s">
        <v>226</v>
      </c>
      <c r="F174" s="646" t="s">
        <v>105</v>
      </c>
      <c r="G174" s="644" t="str">
        <f>G175</f>
        <v>2330</v>
      </c>
      <c r="H174" s="429"/>
      <c r="I174" s="292"/>
      <c r="J174" s="120"/>
    </row>
    <row r="175" spans="1:10" s="123" customFormat="1">
      <c r="A175" s="178"/>
      <c r="B175" s="182"/>
      <c r="C175" s="169" t="s">
        <v>327</v>
      </c>
      <c r="D175" s="211"/>
      <c r="E175" s="696" t="s">
        <v>20</v>
      </c>
      <c r="F175" s="697" t="s">
        <v>67</v>
      </c>
      <c r="G175" s="698" t="str">
        <f>E175</f>
        <v>2330</v>
      </c>
      <c r="H175" s="185"/>
      <c r="I175" s="290"/>
      <c r="J175" s="120"/>
    </row>
    <row r="176" spans="1:10" s="123" customFormat="1" ht="13.5" thickBot="1">
      <c r="A176" s="173"/>
      <c r="B176" s="172"/>
      <c r="C176" s="172"/>
      <c r="D176" s="172"/>
      <c r="E176" s="171" t="s">
        <v>204</v>
      </c>
      <c r="F176" s="216" t="s">
        <v>59</v>
      </c>
      <c r="G176" s="216" t="s">
        <v>59</v>
      </c>
      <c r="H176" s="217" t="s">
        <v>59</v>
      </c>
      <c r="I176" s="249">
        <f>SUM(I168:I174)</f>
        <v>0</v>
      </c>
      <c r="J176" s="120"/>
    </row>
    <row r="177" spans="1:10" s="123" customFormat="1" ht="14.25" thickTop="1" thickBot="1">
      <c r="A177" s="207"/>
      <c r="B177" s="208"/>
      <c r="C177" s="142"/>
      <c r="D177" s="201" t="s">
        <v>205</v>
      </c>
      <c r="E177" s="143" t="s">
        <v>206</v>
      </c>
      <c r="F177" s="219" t="s">
        <v>59</v>
      </c>
      <c r="G177" s="220" t="s">
        <v>59</v>
      </c>
      <c r="H177" s="221" t="s">
        <v>59</v>
      </c>
      <c r="I177" s="294" t="s">
        <v>59</v>
      </c>
      <c r="J177" s="120"/>
    </row>
    <row r="178" spans="1:10" s="123" customFormat="1" ht="26.25" thickTop="1">
      <c r="A178" s="187">
        <v>21</v>
      </c>
      <c r="B178" s="196"/>
      <c r="C178" s="139"/>
      <c r="D178" s="140"/>
      <c r="E178" s="647" t="s">
        <v>107</v>
      </c>
      <c r="F178" s="648" t="s">
        <v>67</v>
      </c>
      <c r="G178" s="649">
        <f>SUM(G179:G179)</f>
        <v>1766</v>
      </c>
      <c r="H178" s="189"/>
      <c r="I178" s="264"/>
      <c r="J178" s="120"/>
    </row>
    <row r="179" spans="1:10" s="123" customFormat="1">
      <c r="A179" s="247"/>
      <c r="B179" s="375"/>
      <c r="C179" s="248" t="s">
        <v>328</v>
      </c>
      <c r="D179" s="494"/>
      <c r="E179" s="650" t="s">
        <v>21</v>
      </c>
      <c r="F179" s="651" t="s">
        <v>67</v>
      </c>
      <c r="G179" s="652">
        <v>1766</v>
      </c>
      <c r="H179" s="497"/>
      <c r="I179" s="498"/>
      <c r="J179" s="120"/>
    </row>
    <row r="180" spans="1:10" s="123" customFormat="1" ht="25.5">
      <c r="A180" s="178">
        <v>22</v>
      </c>
      <c r="B180" s="182"/>
      <c r="C180" s="231"/>
      <c r="D180" s="418"/>
      <c r="E180" s="645" t="s">
        <v>106</v>
      </c>
      <c r="F180" s="653" t="s">
        <v>105</v>
      </c>
      <c r="G180" s="654">
        <f>SUM(G181:G181)</f>
        <v>724</v>
      </c>
      <c r="H180" s="185"/>
      <c r="I180" s="246"/>
      <c r="J180" s="371"/>
    </row>
    <row r="181" spans="1:10" s="123" customFormat="1">
      <c r="A181" s="405"/>
      <c r="B181" s="406"/>
      <c r="C181" s="382" t="s">
        <v>329</v>
      </c>
      <c r="D181" s="407"/>
      <c r="E181" s="655" t="s">
        <v>22</v>
      </c>
      <c r="F181" s="656" t="s">
        <v>67</v>
      </c>
      <c r="G181" s="657">
        <v>724</v>
      </c>
      <c r="H181" s="410"/>
      <c r="I181" s="411"/>
      <c r="J181" s="371"/>
    </row>
    <row r="182" spans="1:10" s="123" customFormat="1" ht="29.45" customHeight="1" thickBot="1">
      <c r="A182" s="173"/>
      <c r="B182" s="172"/>
      <c r="C182" s="172"/>
      <c r="D182" s="172"/>
      <c r="E182" s="171" t="s">
        <v>114</v>
      </c>
      <c r="F182" s="216" t="s">
        <v>59</v>
      </c>
      <c r="G182" s="216" t="s">
        <v>59</v>
      </c>
      <c r="H182" s="217" t="s">
        <v>59</v>
      </c>
      <c r="I182" s="249">
        <f>I180+I178</f>
        <v>0</v>
      </c>
      <c r="J182" s="371"/>
    </row>
    <row r="183" spans="1:10" ht="26.25" thickTop="1">
      <c r="A183" s="146"/>
      <c r="B183" s="147" t="s">
        <v>203</v>
      </c>
      <c r="C183" s="148"/>
      <c r="D183" s="149" t="s">
        <v>186</v>
      </c>
      <c r="E183" s="150" t="s">
        <v>207</v>
      </c>
      <c r="F183" s="165" t="s">
        <v>59</v>
      </c>
      <c r="G183" s="165" t="s">
        <v>59</v>
      </c>
      <c r="H183" s="166" t="s">
        <v>59</v>
      </c>
      <c r="I183" s="295" t="s">
        <v>59</v>
      </c>
      <c r="J183" s="227"/>
    </row>
    <row r="184" spans="1:10" ht="14.25">
      <c r="A184" s="396">
        <v>23</v>
      </c>
      <c r="B184" s="397"/>
      <c r="C184" s="398"/>
      <c r="D184" s="399"/>
      <c r="E184" s="658" t="s">
        <v>214</v>
      </c>
      <c r="F184" s="659" t="s">
        <v>105</v>
      </c>
      <c r="G184" s="425">
        <f>G185</f>
        <v>40</v>
      </c>
      <c r="H184" s="402"/>
      <c r="I184" s="403"/>
      <c r="J184" s="227"/>
    </row>
    <row r="185" spans="1:10">
      <c r="A185" s="178"/>
      <c r="B185" s="182"/>
      <c r="C185" s="169" t="s">
        <v>334</v>
      </c>
      <c r="D185" s="211"/>
      <c r="E185" s="696" t="s">
        <v>330</v>
      </c>
      <c r="F185" s="697" t="s">
        <v>67</v>
      </c>
      <c r="G185" s="698">
        <v>40</v>
      </c>
      <c r="H185" s="213"/>
      <c r="I185" s="293"/>
      <c r="J185" s="227"/>
    </row>
    <row r="186" spans="1:10" ht="14.25">
      <c r="A186" s="396">
        <v>24</v>
      </c>
      <c r="B186" s="397"/>
      <c r="C186" s="398"/>
      <c r="D186" s="399"/>
      <c r="E186" s="660" t="s">
        <v>231</v>
      </c>
      <c r="F186" s="646" t="s">
        <v>105</v>
      </c>
      <c r="G186" s="425">
        <f>G187</f>
        <v>125</v>
      </c>
      <c r="H186" s="402"/>
      <c r="I186" s="403"/>
      <c r="J186" s="227"/>
    </row>
    <row r="187" spans="1:10">
      <c r="A187" s="178"/>
      <c r="B187" s="182"/>
      <c r="C187" s="169" t="s">
        <v>288</v>
      </c>
      <c r="D187" s="211"/>
      <c r="E187" s="696" t="s">
        <v>232</v>
      </c>
      <c r="F187" s="697" t="s">
        <v>67</v>
      </c>
      <c r="G187" s="698">
        <v>125</v>
      </c>
      <c r="H187" s="213"/>
      <c r="I187" s="293"/>
      <c r="J187" s="227"/>
    </row>
    <row r="188" spans="1:10" ht="14.25">
      <c r="A188" s="396">
        <v>25</v>
      </c>
      <c r="B188" s="397"/>
      <c r="C188" s="398"/>
      <c r="D188" s="399"/>
      <c r="E188" s="661" t="s">
        <v>208</v>
      </c>
      <c r="F188" s="646" t="s">
        <v>105</v>
      </c>
      <c r="G188" s="425">
        <f>SUM(G189:G189)</f>
        <v>570</v>
      </c>
      <c r="H188" s="402"/>
      <c r="I188" s="403"/>
      <c r="J188" s="227"/>
    </row>
    <row r="189" spans="1:10">
      <c r="A189" s="405"/>
      <c r="B189" s="406"/>
      <c r="C189" s="382" t="s">
        <v>335</v>
      </c>
      <c r="D189" s="407"/>
      <c r="E189" s="655" t="s">
        <v>331</v>
      </c>
      <c r="F189" s="656" t="s">
        <v>67</v>
      </c>
      <c r="G189" s="657">
        <v>570</v>
      </c>
      <c r="H189" s="410"/>
      <c r="I189" s="411"/>
      <c r="J189" s="227"/>
    </row>
    <row r="190" spans="1:10" ht="14.25">
      <c r="A190" s="396">
        <v>26</v>
      </c>
      <c r="B190" s="397"/>
      <c r="C190" s="398"/>
      <c r="D190" s="399"/>
      <c r="E190" s="661" t="s">
        <v>213</v>
      </c>
      <c r="F190" s="646" t="s">
        <v>105</v>
      </c>
      <c r="G190" s="662">
        <f>SUM(G191:G191)</f>
        <v>1720</v>
      </c>
      <c r="H190" s="402"/>
      <c r="I190" s="403"/>
      <c r="J190" s="227"/>
    </row>
    <row r="191" spans="1:10">
      <c r="A191" s="178"/>
      <c r="B191" s="182"/>
      <c r="C191" s="169" t="s">
        <v>336</v>
      </c>
      <c r="D191" s="211"/>
      <c r="E191" s="696" t="s">
        <v>43</v>
      </c>
      <c r="F191" s="697" t="s">
        <v>67</v>
      </c>
      <c r="G191" s="698">
        <v>1720</v>
      </c>
      <c r="H191" s="185"/>
      <c r="I191" s="290"/>
      <c r="J191" s="227"/>
    </row>
    <row r="192" spans="1:10" ht="26.25" thickBot="1">
      <c r="A192" s="173"/>
      <c r="B192" s="172"/>
      <c r="C192" s="172"/>
      <c r="D192" s="172"/>
      <c r="E192" s="171" t="s">
        <v>209</v>
      </c>
      <c r="F192" s="216" t="s">
        <v>59</v>
      </c>
      <c r="G192" s="216" t="s">
        <v>59</v>
      </c>
      <c r="H192" s="217" t="s">
        <v>59</v>
      </c>
      <c r="I192" s="249">
        <f>I190+I188+I186+I184</f>
        <v>0</v>
      </c>
      <c r="J192" s="227"/>
    </row>
    <row r="193" spans="1:10" ht="13.5" thickTop="1">
      <c r="A193" s="144">
        <v>27</v>
      </c>
      <c r="B193" s="181"/>
      <c r="C193" s="181"/>
      <c r="D193" s="181" t="s">
        <v>185</v>
      </c>
      <c r="E193" s="174" t="s">
        <v>215</v>
      </c>
      <c r="F193" s="663" t="s">
        <v>67</v>
      </c>
      <c r="G193" s="664">
        <f>SUM(G194:G194)</f>
        <v>1720</v>
      </c>
      <c r="H193" s="168"/>
      <c r="I193" s="296"/>
      <c r="J193" s="227"/>
    </row>
    <row r="194" spans="1:10">
      <c r="A194" s="178"/>
      <c r="B194" s="182"/>
      <c r="C194" s="169" t="s">
        <v>333</v>
      </c>
      <c r="D194" s="183"/>
      <c r="E194" s="696" t="s">
        <v>23</v>
      </c>
      <c r="F194" s="697" t="s">
        <v>67</v>
      </c>
      <c r="G194" s="698">
        <v>1720</v>
      </c>
      <c r="H194" s="185"/>
      <c r="I194" s="290"/>
      <c r="J194" s="227"/>
    </row>
    <row r="195" spans="1:10">
      <c r="A195" s="146">
        <v>28</v>
      </c>
      <c r="B195" s="147"/>
      <c r="C195" s="148"/>
      <c r="D195" s="149" t="s">
        <v>262</v>
      </c>
      <c r="E195" s="150" t="s">
        <v>257</v>
      </c>
      <c r="F195" s="413" t="s">
        <v>67</v>
      </c>
      <c r="G195" s="424">
        <f>G196</f>
        <v>110</v>
      </c>
      <c r="H195" s="166"/>
      <c r="I195" s="295"/>
      <c r="J195" s="227"/>
    </row>
    <row r="196" spans="1:10">
      <c r="A196" s="178"/>
      <c r="B196" s="182"/>
      <c r="C196" s="169" t="s">
        <v>289</v>
      </c>
      <c r="D196" s="183"/>
      <c r="E196" s="205" t="s">
        <v>337</v>
      </c>
      <c r="F196" s="212" t="s">
        <v>100</v>
      </c>
      <c r="G196" s="170">
        <v>110</v>
      </c>
      <c r="H196" s="185"/>
      <c r="I196" s="290"/>
      <c r="J196" s="227"/>
    </row>
    <row r="197" spans="1:10" ht="13.5" thickBot="1">
      <c r="A197" s="173"/>
      <c r="B197" s="172"/>
      <c r="C197" s="172"/>
      <c r="D197" s="172"/>
      <c r="E197" s="171" t="s">
        <v>302</v>
      </c>
      <c r="F197" s="216" t="s">
        <v>59</v>
      </c>
      <c r="G197" s="216" t="s">
        <v>59</v>
      </c>
      <c r="H197" s="217" t="s">
        <v>59</v>
      </c>
      <c r="I197" s="249">
        <f>I195+I193</f>
        <v>0</v>
      </c>
      <c r="J197" s="227"/>
    </row>
    <row r="198" spans="1:10" ht="17.25" thickTop="1" thickBot="1">
      <c r="A198" s="74"/>
      <c r="B198" s="73"/>
      <c r="C198" s="72"/>
      <c r="D198" s="71"/>
      <c r="E198" s="70" t="s">
        <v>71</v>
      </c>
      <c r="F198" s="69" t="s">
        <v>59</v>
      </c>
      <c r="G198" s="68" t="s">
        <v>59</v>
      </c>
      <c r="H198" s="67" t="s">
        <v>59</v>
      </c>
      <c r="I198" s="297">
        <f>I197+I192+I182+I176+I166</f>
        <v>0</v>
      </c>
      <c r="J198" s="227"/>
    </row>
    <row r="199" spans="1:10" ht="17.25" thickTop="1" thickBot="1">
      <c r="A199" s="66" t="s">
        <v>349</v>
      </c>
      <c r="B199" s="65" t="s">
        <v>178</v>
      </c>
      <c r="C199" s="64"/>
      <c r="D199" s="122" t="s">
        <v>72</v>
      </c>
      <c r="E199" s="63" t="s">
        <v>73</v>
      </c>
      <c r="F199" s="121" t="s">
        <v>59</v>
      </c>
      <c r="G199" s="62" t="s">
        <v>59</v>
      </c>
      <c r="H199" s="61" t="s">
        <v>59</v>
      </c>
      <c r="I199" s="298" t="s">
        <v>59</v>
      </c>
      <c r="J199" s="227"/>
    </row>
    <row r="200" spans="1:10" ht="14.25" thickTop="1" thickBot="1">
      <c r="A200" s="179"/>
      <c r="B200" s="180"/>
      <c r="C200" s="193"/>
      <c r="D200" s="181" t="s">
        <v>131</v>
      </c>
      <c r="E200" s="174" t="s">
        <v>110</v>
      </c>
      <c r="F200" s="214" t="s">
        <v>59</v>
      </c>
      <c r="G200" s="218" t="s">
        <v>59</v>
      </c>
      <c r="H200" s="215" t="s">
        <v>59</v>
      </c>
      <c r="I200" s="245" t="s">
        <v>59</v>
      </c>
      <c r="J200" s="227"/>
    </row>
    <row r="201" spans="1:10" ht="26.25" thickTop="1">
      <c r="A201" s="197">
        <v>29</v>
      </c>
      <c r="B201" s="196"/>
      <c r="C201" s="198"/>
      <c r="D201" s="199"/>
      <c r="E201" s="665" t="s">
        <v>216</v>
      </c>
      <c r="F201" s="648" t="s">
        <v>44</v>
      </c>
      <c r="G201" s="649">
        <f>G202</f>
        <v>250</v>
      </c>
      <c r="H201" s="222"/>
      <c r="I201" s="299"/>
      <c r="J201" s="227"/>
    </row>
    <row r="202" spans="1:10" ht="13.5" thickBot="1">
      <c r="A202" s="385"/>
      <c r="B202" s="386"/>
      <c r="C202" s="175" t="s">
        <v>290</v>
      </c>
      <c r="D202" s="387"/>
      <c r="E202" s="666">
        <v>250</v>
      </c>
      <c r="F202" s="667" t="s">
        <v>100</v>
      </c>
      <c r="G202" s="666">
        <f>E202</f>
        <v>250</v>
      </c>
      <c r="H202" s="195"/>
      <c r="I202" s="374"/>
      <c r="J202" s="227"/>
    </row>
    <row r="203" spans="1:10" ht="14.25" thickTop="1" thickBot="1">
      <c r="A203" s="5"/>
      <c r="B203" s="177"/>
      <c r="C203" s="177"/>
      <c r="D203" s="177"/>
      <c r="E203" s="6" t="s">
        <v>109</v>
      </c>
      <c r="F203" s="383" t="s">
        <v>59</v>
      </c>
      <c r="G203" s="383" t="s">
        <v>59</v>
      </c>
      <c r="H203" s="384" t="s">
        <v>59</v>
      </c>
      <c r="I203" s="362">
        <f>SUM(I201:I202)</f>
        <v>0</v>
      </c>
      <c r="J203" s="227"/>
    </row>
    <row r="204" spans="1:10" ht="14.25" thickTop="1" thickBot="1">
      <c r="A204" s="202"/>
      <c r="B204" s="201"/>
      <c r="C204" s="201"/>
      <c r="D204" s="201"/>
      <c r="E204" s="203" t="s">
        <v>133</v>
      </c>
      <c r="F204" s="223"/>
      <c r="G204" s="224"/>
      <c r="H204" s="225"/>
      <c r="I204" s="300"/>
      <c r="J204" s="227"/>
    </row>
    <row r="205" spans="1:10" ht="15" thickTop="1">
      <c r="A205" s="179">
        <v>30</v>
      </c>
      <c r="B205" s="209"/>
      <c r="C205" s="209"/>
      <c r="D205" s="180" t="s">
        <v>132</v>
      </c>
      <c r="E205" s="209" t="s">
        <v>211</v>
      </c>
      <c r="F205" s="668" t="s">
        <v>45</v>
      </c>
      <c r="G205" s="669">
        <f>SUM(G206:G206)</f>
        <v>1720</v>
      </c>
      <c r="H205" s="215"/>
      <c r="I205" s="245"/>
      <c r="J205" s="227"/>
    </row>
    <row r="206" spans="1:10" ht="13.5" thickBot="1">
      <c r="A206" s="178"/>
      <c r="B206" s="182"/>
      <c r="C206" s="169" t="s">
        <v>332</v>
      </c>
      <c r="D206" s="211"/>
      <c r="E206" s="696" t="s">
        <v>24</v>
      </c>
      <c r="F206" s="697" t="s">
        <v>67</v>
      </c>
      <c r="G206" s="698">
        <v>1720</v>
      </c>
      <c r="H206" s="213"/>
      <c r="I206" s="293"/>
      <c r="J206" s="227"/>
    </row>
    <row r="207" spans="1:10" ht="13.5" thickTop="1">
      <c r="A207" s="179">
        <v>31</v>
      </c>
      <c r="B207" s="180"/>
      <c r="C207" s="180"/>
      <c r="D207" s="180" t="s">
        <v>189</v>
      </c>
      <c r="E207" s="209" t="s">
        <v>164</v>
      </c>
      <c r="F207" s="214" t="s">
        <v>67</v>
      </c>
      <c r="G207" s="279">
        <f>SUM(G208:G210)</f>
        <v>595</v>
      </c>
      <c r="H207" s="215"/>
      <c r="I207" s="245"/>
      <c r="J207" s="227"/>
    </row>
    <row r="208" spans="1:10">
      <c r="A208" s="178"/>
      <c r="B208" s="182"/>
      <c r="C208" s="205" t="s">
        <v>291</v>
      </c>
      <c r="D208" s="184"/>
      <c r="E208" s="205" t="s">
        <v>228</v>
      </c>
      <c r="F208" s="212" t="s">
        <v>67</v>
      </c>
      <c r="G208" s="206">
        <v>300</v>
      </c>
      <c r="H208" s="185"/>
      <c r="I208" s="246"/>
      <c r="J208" s="227"/>
    </row>
    <row r="209" spans="1:10">
      <c r="A209" s="307"/>
      <c r="B209" s="380"/>
      <c r="C209" s="205" t="s">
        <v>292</v>
      </c>
      <c r="D209" s="380"/>
      <c r="E209" s="205" t="s">
        <v>229</v>
      </c>
      <c r="F209" s="212" t="s">
        <v>67</v>
      </c>
      <c r="G209" s="670">
        <v>185</v>
      </c>
      <c r="H209" s="381"/>
      <c r="I209" s="312"/>
      <c r="J209" s="227"/>
    </row>
    <row r="210" spans="1:10" ht="13.5" thickBot="1">
      <c r="A210" s="307"/>
      <c r="B210" s="380"/>
      <c r="C210" s="205" t="s">
        <v>293</v>
      </c>
      <c r="D210" s="380"/>
      <c r="E210" s="205" t="s">
        <v>230</v>
      </c>
      <c r="F210" s="212" t="s">
        <v>67</v>
      </c>
      <c r="G210" s="670">
        <v>110</v>
      </c>
      <c r="H210" s="381"/>
      <c r="I210" s="312"/>
      <c r="J210" s="227"/>
    </row>
    <row r="211" spans="1:10" ht="15" thickTop="1">
      <c r="A211" s="179">
        <v>32</v>
      </c>
      <c r="B211" s="180"/>
      <c r="C211" s="180"/>
      <c r="D211" s="180" t="s">
        <v>263</v>
      </c>
      <c r="E211" s="209" t="s">
        <v>212</v>
      </c>
      <c r="F211" s="214" t="s">
        <v>210</v>
      </c>
      <c r="G211" s="669">
        <f>SUM(G212:G215)</f>
        <v>2330</v>
      </c>
      <c r="H211" s="215"/>
      <c r="I211" s="245"/>
      <c r="J211" s="227"/>
    </row>
    <row r="212" spans="1:10" s="21" customFormat="1">
      <c r="A212" s="178"/>
      <c r="B212" s="182"/>
      <c r="C212" s="169" t="s">
        <v>294</v>
      </c>
      <c r="D212" s="211"/>
      <c r="E212" s="205" t="s">
        <v>228</v>
      </c>
      <c r="F212" s="212" t="s">
        <v>67</v>
      </c>
      <c r="G212" s="698">
        <v>790</v>
      </c>
      <c r="H212" s="213"/>
      <c r="I212" s="293"/>
      <c r="J212" s="227"/>
    </row>
    <row r="213" spans="1:10" s="10" customFormat="1">
      <c r="A213" s="178"/>
      <c r="B213" s="182"/>
      <c r="C213" s="169" t="s">
        <v>295</v>
      </c>
      <c r="D213" s="211"/>
      <c r="E213" s="205" t="s">
        <v>229</v>
      </c>
      <c r="F213" s="212" t="s">
        <v>67</v>
      </c>
      <c r="G213" s="698">
        <v>540</v>
      </c>
      <c r="H213" s="213"/>
      <c r="I213" s="293"/>
      <c r="J213" s="370"/>
    </row>
    <row r="214" spans="1:10" s="10" customFormat="1">
      <c r="A214" s="178"/>
      <c r="B214" s="182"/>
      <c r="C214" s="169" t="s">
        <v>296</v>
      </c>
      <c r="D214" s="211"/>
      <c r="E214" s="205" t="s">
        <v>230</v>
      </c>
      <c r="F214" s="212" t="s">
        <v>67</v>
      </c>
      <c r="G214" s="698">
        <v>400</v>
      </c>
      <c r="H214" s="213"/>
      <c r="I214" s="293"/>
      <c r="J214" s="370"/>
    </row>
    <row r="215" spans="1:10" s="10" customFormat="1">
      <c r="A215" s="178"/>
      <c r="B215" s="182"/>
      <c r="C215" s="169" t="s">
        <v>297</v>
      </c>
      <c r="D215" s="211"/>
      <c r="E215" s="124" t="s">
        <v>227</v>
      </c>
      <c r="F215" s="212" t="s">
        <v>67</v>
      </c>
      <c r="G215" s="692">
        <v>600</v>
      </c>
      <c r="H215" s="213"/>
      <c r="I215" s="293"/>
      <c r="J215" s="370"/>
    </row>
    <row r="216" spans="1:10" s="10" customFormat="1" ht="13.5" thickBot="1">
      <c r="A216" s="173"/>
      <c r="B216" s="172"/>
      <c r="C216" s="172"/>
      <c r="D216" s="172"/>
      <c r="E216" s="171" t="s">
        <v>134</v>
      </c>
      <c r="F216" s="216" t="s">
        <v>59</v>
      </c>
      <c r="G216" s="671" t="s">
        <v>59</v>
      </c>
      <c r="H216" s="217" t="s">
        <v>59</v>
      </c>
      <c r="I216" s="249">
        <f>SUM(I205:I215)</f>
        <v>0</v>
      </c>
      <c r="J216" s="370"/>
    </row>
    <row r="217" spans="1:10" s="10" customFormat="1" ht="115.5" thickTop="1">
      <c r="A217" s="179">
        <v>33</v>
      </c>
      <c r="B217" s="180"/>
      <c r="C217" s="180"/>
      <c r="D217" s="180" t="s">
        <v>262</v>
      </c>
      <c r="E217" s="209" t="s">
        <v>258</v>
      </c>
      <c r="F217" s="214" t="s">
        <v>210</v>
      </c>
      <c r="G217" s="423">
        <f>SUM(G218:G221)</f>
        <v>110</v>
      </c>
      <c r="H217" s="215"/>
      <c r="I217" s="245"/>
      <c r="J217" s="370"/>
    </row>
    <row r="218" spans="1:10" s="10" customFormat="1" ht="13.5" thickBot="1">
      <c r="A218" s="247"/>
      <c r="B218" s="375"/>
      <c r="C218" s="248" t="s">
        <v>298</v>
      </c>
      <c r="D218" s="494"/>
      <c r="E218" s="495" t="s">
        <v>240</v>
      </c>
      <c r="F218" s="496" t="s">
        <v>67</v>
      </c>
      <c r="G218" s="379">
        <v>110</v>
      </c>
      <c r="H218" s="497"/>
      <c r="I218" s="498"/>
      <c r="J218" s="370"/>
    </row>
    <row r="219" spans="1:10" s="10" customFormat="1" ht="17.25" thickTop="1" thickBot="1">
      <c r="A219" s="66"/>
      <c r="B219" s="122"/>
      <c r="C219" s="64"/>
      <c r="D219" s="488"/>
      <c r="E219" s="500" t="s">
        <v>74</v>
      </c>
      <c r="F219" s="121" t="s">
        <v>59</v>
      </c>
      <c r="G219" s="62" t="s">
        <v>59</v>
      </c>
      <c r="H219" s="61" t="s">
        <v>59</v>
      </c>
      <c r="I219" s="298">
        <f>I217+I216</f>
        <v>0</v>
      </c>
      <c r="J219" s="370"/>
    </row>
    <row r="220" spans="1:10" s="10" customFormat="1" ht="17.25" thickTop="1" thickBot="1">
      <c r="A220" s="74" t="s">
        <v>350</v>
      </c>
      <c r="B220" s="465" t="s">
        <v>176</v>
      </c>
      <c r="C220" s="72"/>
      <c r="D220" s="73" t="s">
        <v>75</v>
      </c>
      <c r="E220" s="499" t="s">
        <v>76</v>
      </c>
      <c r="F220" s="465" t="s">
        <v>59</v>
      </c>
      <c r="G220" s="467" t="s">
        <v>59</v>
      </c>
      <c r="H220" s="468" t="s">
        <v>59</v>
      </c>
      <c r="I220" s="469" t="s">
        <v>59</v>
      </c>
      <c r="J220" s="370"/>
    </row>
    <row r="221" spans="1:10" s="10" customFormat="1" ht="14.25" thickTop="1" thickBot="1">
      <c r="A221" s="207"/>
      <c r="B221" s="208"/>
      <c r="C221" s="142"/>
      <c r="D221" s="201" t="s">
        <v>135</v>
      </c>
      <c r="E221" s="143" t="s">
        <v>119</v>
      </c>
      <c r="F221" s="208" t="s">
        <v>59</v>
      </c>
      <c r="G221" s="43" t="s">
        <v>59</v>
      </c>
      <c r="H221" s="42" t="s">
        <v>59</v>
      </c>
      <c r="I221" s="294" t="s">
        <v>59</v>
      </c>
      <c r="J221" s="370"/>
    </row>
    <row r="222" spans="1:10" s="10" customFormat="1" ht="13.5" thickTop="1">
      <c r="A222" s="301">
        <v>34</v>
      </c>
      <c r="B222" s="302"/>
      <c r="C222" s="303"/>
      <c r="D222" s="303"/>
      <c r="E222" s="303" t="s">
        <v>99</v>
      </c>
      <c r="F222" s="304" t="s">
        <v>120</v>
      </c>
      <c r="G222" s="305">
        <f>G223</f>
        <v>5</v>
      </c>
      <c r="H222" s="189"/>
      <c r="I222" s="306"/>
      <c r="J222" s="370"/>
    </row>
    <row r="223" spans="1:10" s="10" customFormat="1">
      <c r="A223" s="307"/>
      <c r="B223" s="308"/>
      <c r="C223" s="205" t="s">
        <v>157</v>
      </c>
      <c r="D223" s="183"/>
      <c r="E223" s="206">
        <v>5</v>
      </c>
      <c r="F223" s="182" t="s">
        <v>100</v>
      </c>
      <c r="G223" s="206">
        <f>E223</f>
        <v>5</v>
      </c>
      <c r="H223" s="185"/>
      <c r="I223" s="246"/>
      <c r="J223" s="370"/>
    </row>
    <row r="224" spans="1:10" s="10" customFormat="1" ht="25.5">
      <c r="A224" s="307">
        <v>35</v>
      </c>
      <c r="B224" s="309"/>
      <c r="C224" s="309"/>
      <c r="D224" s="309"/>
      <c r="E224" s="639" t="s">
        <v>121</v>
      </c>
      <c r="F224" s="309" t="s">
        <v>120</v>
      </c>
      <c r="G224" s="640">
        <f>G225</f>
        <v>8</v>
      </c>
      <c r="H224" s="185"/>
      <c r="I224" s="312"/>
      <c r="J224" s="370"/>
    </row>
    <row r="225" spans="1:10" s="10" customFormat="1">
      <c r="A225" s="178"/>
      <c r="B225" s="182"/>
      <c r="C225" s="205" t="s">
        <v>158</v>
      </c>
      <c r="D225" s="182"/>
      <c r="E225" s="670">
        <v>8</v>
      </c>
      <c r="F225" s="641" t="s">
        <v>100</v>
      </c>
      <c r="G225" s="670">
        <f>E225</f>
        <v>8</v>
      </c>
      <c r="H225" s="185"/>
      <c r="I225" s="290"/>
      <c r="J225" s="370"/>
    </row>
    <row r="226" spans="1:10" s="10" customFormat="1">
      <c r="A226" s="307">
        <v>36</v>
      </c>
      <c r="B226" s="309"/>
      <c r="C226" s="309"/>
      <c r="D226" s="309"/>
      <c r="E226" s="414" t="s">
        <v>201</v>
      </c>
      <c r="F226" s="309" t="s">
        <v>120</v>
      </c>
      <c r="G226" s="310">
        <f>G227</f>
        <v>3</v>
      </c>
      <c r="H226" s="185"/>
      <c r="I226" s="312"/>
      <c r="J226" s="370"/>
    </row>
    <row r="227" spans="1:10" s="10" customFormat="1">
      <c r="A227" s="178"/>
      <c r="B227" s="182"/>
      <c r="C227" s="205" t="s">
        <v>159</v>
      </c>
      <c r="D227" s="182"/>
      <c r="E227" s="206">
        <v>3</v>
      </c>
      <c r="F227" s="182" t="s">
        <v>100</v>
      </c>
      <c r="G227" s="206">
        <f>E227</f>
        <v>3</v>
      </c>
      <c r="H227" s="185"/>
      <c r="I227" s="290"/>
      <c r="J227" s="370"/>
    </row>
    <row r="228" spans="1:10" s="10" customFormat="1" ht="13.5" thickBot="1">
      <c r="A228" s="29"/>
      <c r="B228" s="87"/>
      <c r="C228" s="87"/>
      <c r="D228" s="87"/>
      <c r="E228" s="30" t="s">
        <v>111</v>
      </c>
      <c r="F228" s="87" t="s">
        <v>59</v>
      </c>
      <c r="G228" s="87" t="s">
        <v>59</v>
      </c>
      <c r="H228" s="31" t="s">
        <v>59</v>
      </c>
      <c r="I228" s="315">
        <f>SUM(I222:I227)</f>
        <v>0</v>
      </c>
      <c r="J228" s="370"/>
    </row>
    <row r="229" spans="1:10" s="10" customFormat="1" ht="14.25" thickTop="1" thickBot="1">
      <c r="A229" s="32"/>
      <c r="B229" s="33"/>
      <c r="C229" s="33"/>
      <c r="D229" s="33"/>
      <c r="E229" s="34" t="s">
        <v>153</v>
      </c>
      <c r="F229" s="33" t="s">
        <v>59</v>
      </c>
      <c r="G229" s="33" t="s">
        <v>59</v>
      </c>
      <c r="H229" s="35" t="s">
        <v>59</v>
      </c>
      <c r="I229" s="316" t="s">
        <v>59</v>
      </c>
      <c r="J229" s="370"/>
    </row>
    <row r="230" spans="1:10" s="10" customFormat="1" ht="13.5" thickTop="1">
      <c r="A230" s="317">
        <v>37</v>
      </c>
      <c r="B230" s="44"/>
      <c r="C230" s="45"/>
      <c r="D230" s="46" t="s">
        <v>264</v>
      </c>
      <c r="E230" s="47" t="s">
        <v>152</v>
      </c>
      <c r="F230" s="46" t="s">
        <v>67</v>
      </c>
      <c r="G230" s="48">
        <f>G231</f>
        <v>150</v>
      </c>
      <c r="H230" s="189"/>
      <c r="I230" s="318"/>
      <c r="J230" s="370"/>
    </row>
    <row r="231" spans="1:10" s="10" customFormat="1" ht="13.5" thickBot="1">
      <c r="A231" s="319"/>
      <c r="B231" s="49"/>
      <c r="C231" s="50" t="s">
        <v>197</v>
      </c>
      <c r="D231" s="49"/>
      <c r="E231" s="50" t="s">
        <v>259</v>
      </c>
      <c r="F231" s="49" t="s">
        <v>100</v>
      </c>
      <c r="G231" s="51">
        <v>150</v>
      </c>
      <c r="H231" s="52"/>
      <c r="I231" s="320"/>
      <c r="J231" s="370"/>
    </row>
    <row r="232" spans="1:10" s="10" customFormat="1" ht="14.25" thickTop="1" thickBot="1">
      <c r="A232" s="29"/>
      <c r="B232" s="87"/>
      <c r="C232" s="87"/>
      <c r="D232" s="87"/>
      <c r="E232" s="30" t="s">
        <v>154</v>
      </c>
      <c r="F232" s="87" t="s">
        <v>59</v>
      </c>
      <c r="G232" s="87" t="s">
        <v>59</v>
      </c>
      <c r="H232" s="31" t="s">
        <v>59</v>
      </c>
      <c r="I232" s="315">
        <f>I230</f>
        <v>0</v>
      </c>
      <c r="J232" s="370"/>
    </row>
    <row r="233" spans="1:10" s="10" customFormat="1" ht="17.25" thickTop="1" thickBot="1">
      <c r="A233" s="66"/>
      <c r="B233" s="122"/>
      <c r="C233" s="64"/>
      <c r="D233" s="488"/>
      <c r="E233" s="500" t="s">
        <v>77</v>
      </c>
      <c r="F233" s="65" t="s">
        <v>59</v>
      </c>
      <c r="G233" s="501" t="s">
        <v>59</v>
      </c>
      <c r="H233" s="502" t="s">
        <v>59</v>
      </c>
      <c r="I233" s="298">
        <f>I230+I228</f>
        <v>0</v>
      </c>
      <c r="J233" s="370"/>
    </row>
    <row r="234" spans="1:10" s="10" customFormat="1" ht="17.25" thickTop="1" thickBot="1">
      <c r="A234" s="74" t="s">
        <v>351</v>
      </c>
      <c r="B234" s="465" t="s">
        <v>177</v>
      </c>
      <c r="C234" s="72"/>
      <c r="D234" s="73" t="s">
        <v>78</v>
      </c>
      <c r="E234" s="499" t="s">
        <v>79</v>
      </c>
      <c r="F234" s="465" t="s">
        <v>59</v>
      </c>
      <c r="G234" s="467" t="s">
        <v>59</v>
      </c>
      <c r="H234" s="468" t="s">
        <v>59</v>
      </c>
      <c r="I234" s="469" t="s">
        <v>59</v>
      </c>
      <c r="J234" s="370"/>
    </row>
    <row r="235" spans="1:10" s="10" customFormat="1" ht="13.5" thickTop="1">
      <c r="A235" s="179">
        <v>38</v>
      </c>
      <c r="B235" s="180"/>
      <c r="C235" s="193"/>
      <c r="D235" s="180" t="s">
        <v>80</v>
      </c>
      <c r="E235" s="244" t="s">
        <v>191</v>
      </c>
      <c r="F235" s="180" t="s">
        <v>67</v>
      </c>
      <c r="G235" s="279">
        <f>G236</f>
        <v>177.19</v>
      </c>
      <c r="H235" s="215"/>
      <c r="I235" s="245"/>
      <c r="J235" s="370"/>
    </row>
    <row r="236" spans="1:10" s="10" customFormat="1">
      <c r="A236" s="204"/>
      <c r="B236" s="182"/>
      <c r="C236" s="169" t="s">
        <v>160</v>
      </c>
      <c r="D236" s="183"/>
      <c r="E236" s="170">
        <f>53.3+22.2+2.19+1.49+1.21+4+22.08+3.5+6.24+0.8+1.68+54+4.5</f>
        <v>177.19</v>
      </c>
      <c r="F236" s="186" t="s">
        <v>100</v>
      </c>
      <c r="G236" s="170">
        <f>E236</f>
        <v>177.19</v>
      </c>
      <c r="H236" s="185"/>
      <c r="I236" s="246"/>
      <c r="J236" s="370"/>
    </row>
    <row r="237" spans="1:10" s="388" customFormat="1" ht="13.5" thickBot="1">
      <c r="A237" s="173"/>
      <c r="B237" s="172"/>
      <c r="C237" s="172"/>
      <c r="D237" s="172"/>
      <c r="E237" s="171" t="s">
        <v>190</v>
      </c>
      <c r="F237" s="172" t="s">
        <v>59</v>
      </c>
      <c r="G237" s="172" t="s">
        <v>59</v>
      </c>
      <c r="H237" s="286" t="s">
        <v>59</v>
      </c>
      <c r="I237" s="249">
        <f>I235</f>
        <v>0</v>
      </c>
      <c r="J237" s="415"/>
    </row>
    <row r="238" spans="1:10" s="390" customFormat="1" ht="14.25" thickTop="1" thickBot="1">
      <c r="A238" s="207"/>
      <c r="B238" s="208"/>
      <c r="C238" s="142"/>
      <c r="D238" s="208" t="s">
        <v>137</v>
      </c>
      <c r="E238" s="41" t="s">
        <v>192</v>
      </c>
      <c r="F238" s="208" t="s">
        <v>59</v>
      </c>
      <c r="G238" s="43" t="s">
        <v>59</v>
      </c>
      <c r="H238" s="42" t="s">
        <v>59</v>
      </c>
      <c r="I238" s="294" t="s">
        <v>59</v>
      </c>
      <c r="J238" s="415"/>
    </row>
    <row r="239" spans="1:10" s="390" customFormat="1" ht="24.75" thickTop="1">
      <c r="A239" s="322">
        <v>39</v>
      </c>
      <c r="B239" s="139"/>
      <c r="C239" s="188"/>
      <c r="D239" s="139"/>
      <c r="E239" s="323" t="s">
        <v>155</v>
      </c>
      <c r="F239" s="139" t="s">
        <v>120</v>
      </c>
      <c r="G239" s="321">
        <f>G240</f>
        <v>17</v>
      </c>
      <c r="H239" s="189"/>
      <c r="I239" s="264"/>
      <c r="J239" s="415"/>
    </row>
    <row r="240" spans="1:10" s="390" customFormat="1">
      <c r="A240" s="204"/>
      <c r="B240" s="182"/>
      <c r="C240" s="169" t="s">
        <v>161</v>
      </c>
      <c r="D240" s="183"/>
      <c r="E240" s="170">
        <v>17</v>
      </c>
      <c r="F240" s="389" t="s">
        <v>100</v>
      </c>
      <c r="G240" s="170">
        <f>E240</f>
        <v>17</v>
      </c>
      <c r="H240" s="185"/>
      <c r="I240" s="246"/>
      <c r="J240" s="415"/>
    </row>
    <row r="241" spans="1:10" s="390" customFormat="1">
      <c r="A241" s="178">
        <v>40</v>
      </c>
      <c r="B241" s="182"/>
      <c r="C241" s="169"/>
      <c r="D241" s="183"/>
      <c r="E241" s="391" t="s">
        <v>166</v>
      </c>
      <c r="F241" s="335" t="s">
        <v>120</v>
      </c>
      <c r="G241" s="336">
        <f>G242</f>
        <v>17</v>
      </c>
      <c r="H241" s="185"/>
      <c r="I241" s="246"/>
      <c r="J241" s="415"/>
    </row>
    <row r="242" spans="1:10" s="390" customFormat="1">
      <c r="A242" s="204"/>
      <c r="B242" s="182"/>
      <c r="C242" s="169" t="s">
        <v>165</v>
      </c>
      <c r="D242" s="183"/>
      <c r="E242" s="170">
        <v>17</v>
      </c>
      <c r="F242" s="389" t="s">
        <v>100</v>
      </c>
      <c r="G242" s="170">
        <f>E242</f>
        <v>17</v>
      </c>
      <c r="H242" s="185"/>
      <c r="I242" s="246"/>
      <c r="J242" s="415"/>
    </row>
    <row r="243" spans="1:10" s="390" customFormat="1">
      <c r="A243" s="178">
        <v>41</v>
      </c>
      <c r="B243" s="182"/>
      <c r="C243" s="169"/>
      <c r="D243" s="183"/>
      <c r="E243" s="391" t="s">
        <v>167</v>
      </c>
      <c r="F243" s="335" t="s">
        <v>120</v>
      </c>
      <c r="G243" s="336">
        <f>G244</f>
        <v>2</v>
      </c>
      <c r="H243" s="185"/>
      <c r="I243" s="246"/>
      <c r="J243" s="415"/>
    </row>
    <row r="244" spans="1:10" s="393" customFormat="1">
      <c r="A244" s="204"/>
      <c r="B244" s="182"/>
      <c r="C244" s="169" t="s">
        <v>168</v>
      </c>
      <c r="D244" s="183"/>
      <c r="E244" s="170">
        <v>2</v>
      </c>
      <c r="F244" s="389" t="s">
        <v>100</v>
      </c>
      <c r="G244" s="170">
        <f>E244</f>
        <v>2</v>
      </c>
      <c r="H244" s="185"/>
      <c r="I244" s="246"/>
      <c r="J244" s="415"/>
    </row>
    <row r="245" spans="1:10" s="10" customFormat="1">
      <c r="A245" s="178">
        <v>42</v>
      </c>
      <c r="B245" s="182"/>
      <c r="C245" s="169"/>
      <c r="D245" s="183"/>
      <c r="E245" s="391" t="s">
        <v>221</v>
      </c>
      <c r="F245" s="335" t="s">
        <v>120</v>
      </c>
      <c r="G245" s="336">
        <f>G246</f>
        <v>3</v>
      </c>
      <c r="H245" s="185"/>
      <c r="I245" s="246"/>
      <c r="J245" s="370"/>
    </row>
    <row r="246" spans="1:10" s="10" customFormat="1">
      <c r="A246" s="326"/>
      <c r="B246" s="375"/>
      <c r="C246" s="248" t="s">
        <v>169</v>
      </c>
      <c r="D246" s="376"/>
      <c r="E246" s="170">
        <v>3</v>
      </c>
      <c r="F246" s="392" t="s">
        <v>100</v>
      </c>
      <c r="G246" s="379">
        <f>E246</f>
        <v>3</v>
      </c>
      <c r="H246" s="377"/>
      <c r="I246" s="378"/>
      <c r="J246" s="370"/>
    </row>
    <row r="247" spans="1:10" s="10" customFormat="1" ht="13.5" thickBot="1">
      <c r="A247" s="173"/>
      <c r="B247" s="172"/>
      <c r="C247" s="172"/>
      <c r="D247" s="172"/>
      <c r="E247" s="171" t="s">
        <v>136</v>
      </c>
      <c r="F247" s="172" t="s">
        <v>59</v>
      </c>
      <c r="G247" s="172" t="s">
        <v>59</v>
      </c>
      <c r="H247" s="286" t="s">
        <v>59</v>
      </c>
      <c r="I247" s="249">
        <f>I245+I243+I241+I239</f>
        <v>0</v>
      </c>
      <c r="J247" s="370"/>
    </row>
    <row r="248" spans="1:10" s="10" customFormat="1" ht="14.25" thickTop="1" thickBot="1">
      <c r="A248" s="674"/>
      <c r="B248" s="675"/>
      <c r="C248" s="705"/>
      <c r="D248" s="675" t="s">
        <v>645</v>
      </c>
      <c r="E248" s="677" t="s">
        <v>646</v>
      </c>
      <c r="F248" s="675" t="s">
        <v>59</v>
      </c>
      <c r="G248" s="717" t="s">
        <v>59</v>
      </c>
      <c r="H248" s="680" t="s">
        <v>59</v>
      </c>
      <c r="I248" s="681" t="s">
        <v>59</v>
      </c>
    </row>
    <row r="249" spans="1:10" s="718" customFormat="1" ht="26.25" thickTop="1">
      <c r="A249" s="770" t="s">
        <v>760</v>
      </c>
      <c r="B249" s="723"/>
      <c r="C249" s="723"/>
      <c r="D249" s="724"/>
      <c r="E249" s="725" t="s">
        <v>647</v>
      </c>
      <c r="F249" s="726" t="s">
        <v>305</v>
      </c>
      <c r="G249" s="759">
        <v>256</v>
      </c>
      <c r="H249" s="728"/>
      <c r="I249" s="684"/>
    </row>
    <row r="250" spans="1:10" s="718" customFormat="1">
      <c r="A250" s="770"/>
      <c r="B250" s="726"/>
      <c r="C250" s="729" t="s">
        <v>648</v>
      </c>
      <c r="D250" s="730"/>
      <c r="E250" s="747">
        <v>256</v>
      </c>
      <c r="F250" s="732" t="s">
        <v>100</v>
      </c>
      <c r="G250" s="771"/>
      <c r="H250" s="728"/>
      <c r="I250" s="684"/>
    </row>
    <row r="251" spans="1:10" s="718" customFormat="1" ht="25.5">
      <c r="A251" s="770" t="s">
        <v>761</v>
      </c>
      <c r="B251" s="723"/>
      <c r="C251" s="723"/>
      <c r="D251" s="724"/>
      <c r="E251" s="725" t="s">
        <v>649</v>
      </c>
      <c r="F251" s="726" t="s">
        <v>305</v>
      </c>
      <c r="G251" s="759">
        <v>256</v>
      </c>
      <c r="H251" s="728"/>
      <c r="I251" s="684"/>
    </row>
    <row r="252" spans="1:10" s="718" customFormat="1">
      <c r="A252" s="770"/>
      <c r="B252" s="726"/>
      <c r="C252" s="729" t="s">
        <v>650</v>
      </c>
      <c r="D252" s="730"/>
      <c r="E252" s="747">
        <v>256</v>
      </c>
      <c r="F252" s="732" t="s">
        <v>100</v>
      </c>
      <c r="G252" s="771"/>
      <c r="H252" s="728"/>
      <c r="I252" s="684"/>
    </row>
    <row r="253" spans="1:10" s="718" customFormat="1" ht="25.5">
      <c r="A253" s="770" t="s">
        <v>762</v>
      </c>
      <c r="B253" s="723"/>
      <c r="C253" s="723"/>
      <c r="D253" s="724"/>
      <c r="E253" s="725" t="s">
        <v>651</v>
      </c>
      <c r="F253" s="726" t="s">
        <v>520</v>
      </c>
      <c r="G253" s="772">
        <v>6.5000000000000002E-2</v>
      </c>
      <c r="H253" s="728"/>
      <c r="I253" s="684"/>
    </row>
    <row r="254" spans="1:10" s="718" customFormat="1">
      <c r="A254" s="770"/>
      <c r="B254" s="726"/>
      <c r="C254" s="729" t="s">
        <v>652</v>
      </c>
      <c r="D254" s="730"/>
      <c r="E254" s="747" t="s">
        <v>653</v>
      </c>
      <c r="F254" s="732" t="s">
        <v>100</v>
      </c>
      <c r="G254" s="773"/>
      <c r="H254" s="728"/>
      <c r="I254" s="684"/>
    </row>
    <row r="255" spans="1:10" s="718" customFormat="1" ht="25.5">
      <c r="A255" s="770" t="s">
        <v>763</v>
      </c>
      <c r="B255" s="723"/>
      <c r="C255" s="723"/>
      <c r="D255" s="724"/>
      <c r="E255" s="725" t="s">
        <v>654</v>
      </c>
      <c r="F255" s="726" t="s">
        <v>305</v>
      </c>
      <c r="G255" s="759">
        <v>256</v>
      </c>
      <c r="H255" s="728"/>
      <c r="I255" s="684"/>
    </row>
    <row r="256" spans="1:10" s="718" customFormat="1">
      <c r="A256" s="770"/>
      <c r="B256" s="726"/>
      <c r="C256" s="729" t="s">
        <v>655</v>
      </c>
      <c r="D256" s="730"/>
      <c r="E256" s="747" t="s">
        <v>656</v>
      </c>
      <c r="F256" s="732" t="s">
        <v>100</v>
      </c>
      <c r="G256" s="771"/>
      <c r="H256" s="728"/>
      <c r="I256" s="684"/>
    </row>
    <row r="257" spans="1:9" s="718" customFormat="1">
      <c r="A257" s="770" t="s">
        <v>764</v>
      </c>
      <c r="B257" s="723"/>
      <c r="C257" s="723"/>
      <c r="D257" s="724"/>
      <c r="E257" s="725" t="s">
        <v>657</v>
      </c>
      <c r="F257" s="726" t="s">
        <v>470</v>
      </c>
      <c r="G257" s="759">
        <v>4</v>
      </c>
      <c r="H257" s="728"/>
      <c r="I257" s="684"/>
    </row>
    <row r="258" spans="1:9" s="718" customFormat="1" ht="22.5">
      <c r="A258" s="770"/>
      <c r="B258" s="726"/>
      <c r="C258" s="729" t="s">
        <v>658</v>
      </c>
      <c r="D258" s="730"/>
      <c r="E258" s="774" t="s">
        <v>659</v>
      </c>
      <c r="F258" s="732" t="s">
        <v>100</v>
      </c>
      <c r="G258" s="771"/>
      <c r="H258" s="775"/>
      <c r="I258" s="684"/>
    </row>
    <row r="259" spans="1:9" s="718" customFormat="1" ht="25.5">
      <c r="A259" s="770" t="s">
        <v>765</v>
      </c>
      <c r="B259" s="723"/>
      <c r="C259" s="723"/>
      <c r="D259" s="724"/>
      <c r="E259" s="725" t="s">
        <v>660</v>
      </c>
      <c r="F259" s="726" t="s">
        <v>470</v>
      </c>
      <c r="G259" s="759">
        <v>6</v>
      </c>
      <c r="H259" s="728"/>
      <c r="I259" s="684"/>
    </row>
    <row r="260" spans="1:9" s="718" customFormat="1" ht="22.5">
      <c r="A260" s="770"/>
      <c r="B260" s="726"/>
      <c r="C260" s="729" t="s">
        <v>661</v>
      </c>
      <c r="D260" s="730"/>
      <c r="E260" s="774" t="s">
        <v>662</v>
      </c>
      <c r="F260" s="732" t="s">
        <v>100</v>
      </c>
      <c r="G260" s="771"/>
      <c r="H260" s="728"/>
      <c r="I260" s="684"/>
    </row>
    <row r="261" spans="1:9" s="718" customFormat="1">
      <c r="A261" s="770" t="s">
        <v>766</v>
      </c>
      <c r="B261" s="723"/>
      <c r="C261" s="723"/>
      <c r="D261" s="724"/>
      <c r="E261" s="725" t="s">
        <v>663</v>
      </c>
      <c r="F261" s="726" t="s">
        <v>471</v>
      </c>
      <c r="G261" s="759">
        <v>1</v>
      </c>
      <c r="H261" s="728"/>
      <c r="I261" s="684"/>
    </row>
    <row r="262" spans="1:9" s="718" customFormat="1" ht="13.5" thickBot="1">
      <c r="A262" s="770"/>
      <c r="B262" s="734"/>
      <c r="C262" s="735" t="s">
        <v>664</v>
      </c>
      <c r="D262" s="736"/>
      <c r="E262" s="776" t="s">
        <v>665</v>
      </c>
      <c r="F262" s="738" t="s">
        <v>100</v>
      </c>
      <c r="G262" s="777"/>
      <c r="H262" s="778"/>
      <c r="I262" s="779"/>
    </row>
    <row r="263" spans="1:9" s="718" customFormat="1" ht="26.25" thickTop="1">
      <c r="A263" s="770" t="s">
        <v>767</v>
      </c>
      <c r="B263" s="780"/>
      <c r="C263" s="781"/>
      <c r="D263" s="782"/>
      <c r="E263" s="743" t="s">
        <v>666</v>
      </c>
      <c r="F263" s="782" t="s">
        <v>305</v>
      </c>
      <c r="G263" s="783">
        <v>444</v>
      </c>
      <c r="H263" s="746"/>
      <c r="I263" s="784"/>
    </row>
    <row r="264" spans="1:9" s="718" customFormat="1">
      <c r="A264" s="770"/>
      <c r="B264" s="726"/>
      <c r="C264" s="756" t="s">
        <v>667</v>
      </c>
      <c r="D264" s="726"/>
      <c r="E264" s="785">
        <v>444</v>
      </c>
      <c r="F264" s="786" t="s">
        <v>100</v>
      </c>
      <c r="G264" s="771"/>
      <c r="H264" s="728"/>
      <c r="I264" s="787"/>
    </row>
    <row r="265" spans="1:9" s="718" customFormat="1" ht="25.5">
      <c r="A265" s="770" t="s">
        <v>768</v>
      </c>
      <c r="B265" s="757"/>
      <c r="C265" s="756"/>
      <c r="D265" s="730"/>
      <c r="E265" s="725" t="s">
        <v>668</v>
      </c>
      <c r="F265" s="730" t="s">
        <v>305</v>
      </c>
      <c r="G265" s="759">
        <v>444</v>
      </c>
      <c r="H265" s="728"/>
      <c r="I265" s="684"/>
    </row>
    <row r="266" spans="1:9" s="718" customFormat="1">
      <c r="A266" s="770"/>
      <c r="B266" s="726"/>
      <c r="C266" s="756" t="s">
        <v>669</v>
      </c>
      <c r="D266" s="726"/>
      <c r="E266" s="785">
        <v>444</v>
      </c>
      <c r="F266" s="786" t="s">
        <v>100</v>
      </c>
      <c r="G266" s="771"/>
      <c r="H266" s="728"/>
      <c r="I266" s="787"/>
    </row>
    <row r="267" spans="1:9" s="718" customFormat="1">
      <c r="A267" s="770" t="s">
        <v>769</v>
      </c>
      <c r="B267" s="757"/>
      <c r="C267" s="756"/>
      <c r="D267" s="730"/>
      <c r="E267" s="725" t="s">
        <v>670</v>
      </c>
      <c r="F267" s="730" t="s">
        <v>305</v>
      </c>
      <c r="G267" s="759">
        <v>151</v>
      </c>
      <c r="H267" s="728"/>
      <c r="I267" s="684"/>
    </row>
    <row r="268" spans="1:9" s="718" customFormat="1">
      <c r="A268" s="770"/>
      <c r="B268" s="726"/>
      <c r="C268" s="756" t="s">
        <v>671</v>
      </c>
      <c r="D268" s="726"/>
      <c r="E268" s="785" t="s">
        <v>672</v>
      </c>
      <c r="F268" s="786" t="s">
        <v>100</v>
      </c>
      <c r="G268" s="788"/>
      <c r="H268" s="728"/>
      <c r="I268" s="787"/>
    </row>
    <row r="269" spans="1:9" s="718" customFormat="1">
      <c r="A269" s="770" t="s">
        <v>770</v>
      </c>
      <c r="B269" s="757"/>
      <c r="C269" s="756"/>
      <c r="D269" s="730"/>
      <c r="E269" s="725" t="s">
        <v>673</v>
      </c>
      <c r="F269" s="730" t="s">
        <v>305</v>
      </c>
      <c r="G269" s="759">
        <v>210</v>
      </c>
      <c r="H269" s="728"/>
      <c r="I269" s="684"/>
    </row>
    <row r="270" spans="1:9" s="718" customFormat="1">
      <c r="A270" s="770"/>
      <c r="B270" s="726"/>
      <c r="C270" s="756" t="s">
        <v>674</v>
      </c>
      <c r="D270" s="726"/>
      <c r="E270" s="785" t="s">
        <v>675</v>
      </c>
      <c r="F270" s="786" t="s">
        <v>100</v>
      </c>
      <c r="G270" s="788"/>
      <c r="H270" s="728"/>
      <c r="I270" s="787"/>
    </row>
    <row r="271" spans="1:9" s="718" customFormat="1" ht="25.5">
      <c r="A271" s="770" t="s">
        <v>771</v>
      </c>
      <c r="B271" s="757"/>
      <c r="C271" s="756"/>
      <c r="D271" s="730"/>
      <c r="E271" s="725" t="s">
        <v>676</v>
      </c>
      <c r="F271" s="730" t="s">
        <v>305</v>
      </c>
      <c r="G271" s="759">
        <v>15</v>
      </c>
      <c r="H271" s="728"/>
      <c r="I271" s="684"/>
    </row>
    <row r="272" spans="1:9" s="718" customFormat="1">
      <c r="A272" s="770"/>
      <c r="B272" s="726"/>
      <c r="C272" s="756" t="s">
        <v>677</v>
      </c>
      <c r="D272" s="726"/>
      <c r="E272" s="785" t="s">
        <v>678</v>
      </c>
      <c r="F272" s="786" t="s">
        <v>100</v>
      </c>
      <c r="G272" s="788"/>
      <c r="H272" s="728"/>
      <c r="I272" s="787"/>
    </row>
    <row r="273" spans="1:9" s="718" customFormat="1" ht="25.5">
      <c r="A273" s="770" t="s">
        <v>772</v>
      </c>
      <c r="B273" s="757"/>
      <c r="C273" s="756"/>
      <c r="D273" s="730"/>
      <c r="E273" s="725" t="s">
        <v>679</v>
      </c>
      <c r="F273" s="730" t="s">
        <v>305</v>
      </c>
      <c r="G273" s="759">
        <v>10</v>
      </c>
      <c r="H273" s="728"/>
      <c r="I273" s="684"/>
    </row>
    <row r="274" spans="1:9" s="718" customFormat="1">
      <c r="A274" s="770"/>
      <c r="B274" s="726"/>
      <c r="C274" s="756" t="s">
        <v>680</v>
      </c>
      <c r="D274" s="726"/>
      <c r="E274" s="785" t="s">
        <v>681</v>
      </c>
      <c r="F274" s="786" t="s">
        <v>100</v>
      </c>
      <c r="G274" s="788"/>
      <c r="H274" s="728"/>
      <c r="I274" s="787"/>
    </row>
    <row r="275" spans="1:9" s="718" customFormat="1" ht="25.5">
      <c r="A275" s="770" t="s">
        <v>773</v>
      </c>
      <c r="B275" s="757"/>
      <c r="C275" s="756"/>
      <c r="D275" s="730"/>
      <c r="E275" s="725" t="s">
        <v>682</v>
      </c>
      <c r="F275" s="730" t="s">
        <v>305</v>
      </c>
      <c r="G275" s="759">
        <v>546</v>
      </c>
      <c r="H275" s="728"/>
      <c r="I275" s="684"/>
    </row>
    <row r="276" spans="1:9" s="718" customFormat="1">
      <c r="A276" s="770"/>
      <c r="B276" s="726"/>
      <c r="C276" s="756" t="s">
        <v>683</v>
      </c>
      <c r="D276" s="726"/>
      <c r="E276" s="785" t="s">
        <v>684</v>
      </c>
      <c r="F276" s="786" t="s">
        <v>100</v>
      </c>
      <c r="G276" s="788"/>
      <c r="H276" s="728"/>
      <c r="I276" s="787"/>
    </row>
    <row r="277" spans="1:9" s="718" customFormat="1" ht="25.5">
      <c r="A277" s="770" t="s">
        <v>774</v>
      </c>
      <c r="B277" s="757"/>
      <c r="C277" s="756"/>
      <c r="D277" s="730"/>
      <c r="E277" s="725" t="s">
        <v>685</v>
      </c>
      <c r="F277" s="730" t="s">
        <v>305</v>
      </c>
      <c r="G277" s="759">
        <v>386</v>
      </c>
      <c r="H277" s="728"/>
      <c r="I277" s="684"/>
    </row>
    <row r="278" spans="1:9" s="718" customFormat="1">
      <c r="A278" s="770"/>
      <c r="B278" s="726"/>
      <c r="C278" s="756" t="s">
        <v>686</v>
      </c>
      <c r="D278" s="726"/>
      <c r="E278" s="785" t="s">
        <v>684</v>
      </c>
      <c r="F278" s="786" t="s">
        <v>100</v>
      </c>
      <c r="G278" s="788"/>
      <c r="H278" s="728"/>
      <c r="I278" s="787"/>
    </row>
    <row r="279" spans="1:9" s="718" customFormat="1">
      <c r="A279" s="770" t="s">
        <v>775</v>
      </c>
      <c r="B279" s="757"/>
      <c r="C279" s="756"/>
      <c r="D279" s="730"/>
      <c r="E279" s="725" t="s">
        <v>687</v>
      </c>
      <c r="F279" s="730" t="s">
        <v>58</v>
      </c>
      <c r="G279" s="759">
        <v>39</v>
      </c>
      <c r="H279" s="728"/>
      <c r="I279" s="684"/>
    </row>
    <row r="280" spans="1:9" s="718" customFormat="1">
      <c r="A280" s="770"/>
      <c r="B280" s="726"/>
      <c r="C280" s="756" t="s">
        <v>688</v>
      </c>
      <c r="D280" s="726"/>
      <c r="E280" s="785">
        <v>39</v>
      </c>
      <c r="F280" s="786" t="s">
        <v>100</v>
      </c>
      <c r="G280" s="788"/>
      <c r="H280" s="728"/>
      <c r="I280" s="787"/>
    </row>
    <row r="281" spans="1:9" s="718" customFormat="1">
      <c r="A281" s="770" t="s">
        <v>776</v>
      </c>
      <c r="B281" s="757"/>
      <c r="C281" s="756"/>
      <c r="D281" s="730"/>
      <c r="E281" s="725" t="s">
        <v>528</v>
      </c>
      <c r="F281" s="730" t="s">
        <v>305</v>
      </c>
      <c r="G281" s="759">
        <v>288</v>
      </c>
      <c r="H281" s="728"/>
      <c r="I281" s="684"/>
    </row>
    <row r="282" spans="1:9" s="718" customFormat="1">
      <c r="A282" s="770"/>
      <c r="B282" s="726"/>
      <c r="C282" s="756" t="s">
        <v>689</v>
      </c>
      <c r="D282" s="726"/>
      <c r="E282" s="785" t="s">
        <v>690</v>
      </c>
      <c r="F282" s="786" t="s">
        <v>100</v>
      </c>
      <c r="G282" s="788"/>
      <c r="H282" s="728"/>
      <c r="I282" s="787"/>
    </row>
    <row r="283" spans="1:9" s="718" customFormat="1">
      <c r="A283" s="770" t="s">
        <v>777</v>
      </c>
      <c r="B283" s="757"/>
      <c r="C283" s="756"/>
      <c r="D283" s="730"/>
      <c r="E283" s="725" t="s">
        <v>530</v>
      </c>
      <c r="F283" s="730" t="s">
        <v>305</v>
      </c>
      <c r="G283" s="759">
        <v>138</v>
      </c>
      <c r="H283" s="728"/>
      <c r="I283" s="684"/>
    </row>
    <row r="284" spans="1:9" s="718" customFormat="1">
      <c r="A284" s="770"/>
      <c r="B284" s="726"/>
      <c r="C284" s="756" t="s">
        <v>691</v>
      </c>
      <c r="D284" s="726"/>
      <c r="E284" s="785" t="s">
        <v>690</v>
      </c>
      <c r="F284" s="786" t="s">
        <v>100</v>
      </c>
      <c r="G284" s="788"/>
      <c r="H284" s="728"/>
      <c r="I284" s="787"/>
    </row>
    <row r="285" spans="1:9" s="718" customFormat="1" ht="25.5">
      <c r="A285" s="770" t="s">
        <v>778</v>
      </c>
      <c r="B285" s="757"/>
      <c r="C285" s="756"/>
      <c r="D285" s="730"/>
      <c r="E285" s="725" t="s">
        <v>531</v>
      </c>
      <c r="F285" s="730" t="s">
        <v>58</v>
      </c>
      <c r="G285" s="759">
        <v>16</v>
      </c>
      <c r="H285" s="728"/>
      <c r="I285" s="684"/>
    </row>
    <row r="286" spans="1:9" s="718" customFormat="1">
      <c r="A286" s="770"/>
      <c r="B286" s="726"/>
      <c r="C286" s="756" t="s">
        <v>692</v>
      </c>
      <c r="D286" s="726"/>
      <c r="E286" s="785">
        <v>16</v>
      </c>
      <c r="F286" s="786" t="s">
        <v>100</v>
      </c>
      <c r="G286" s="788"/>
      <c r="H286" s="728"/>
      <c r="I286" s="787"/>
    </row>
    <row r="287" spans="1:9" s="718" customFormat="1" ht="25.5">
      <c r="A287" s="770" t="s">
        <v>779</v>
      </c>
      <c r="B287" s="757"/>
      <c r="C287" s="756"/>
      <c r="D287" s="730"/>
      <c r="E287" s="725" t="s">
        <v>693</v>
      </c>
      <c r="F287" s="730" t="s">
        <v>305</v>
      </c>
      <c r="G287" s="759">
        <v>444</v>
      </c>
      <c r="H287" s="728"/>
      <c r="I287" s="684"/>
    </row>
    <row r="288" spans="1:9" s="718" customFormat="1" ht="13.5" thickBot="1">
      <c r="A288" s="770"/>
      <c r="B288" s="789"/>
      <c r="C288" s="790" t="s">
        <v>694</v>
      </c>
      <c r="D288" s="736"/>
      <c r="E288" s="791">
        <v>444</v>
      </c>
      <c r="F288" s="792" t="s">
        <v>100</v>
      </c>
      <c r="G288" s="793"/>
      <c r="H288" s="740"/>
      <c r="I288" s="779"/>
    </row>
    <row r="289" spans="1:9" s="718" customFormat="1" ht="13.5" thickTop="1">
      <c r="A289" s="770" t="s">
        <v>780</v>
      </c>
      <c r="B289" s="780"/>
      <c r="C289" s="781"/>
      <c r="D289" s="782"/>
      <c r="E289" s="743" t="s">
        <v>695</v>
      </c>
      <c r="F289" s="782" t="s">
        <v>58</v>
      </c>
      <c r="G289" s="783">
        <v>1</v>
      </c>
      <c r="H289" s="746"/>
      <c r="I289" s="784"/>
    </row>
    <row r="290" spans="1:9" s="718" customFormat="1">
      <c r="A290" s="770"/>
      <c r="B290" s="726"/>
      <c r="C290" s="756" t="s">
        <v>696</v>
      </c>
      <c r="D290" s="726"/>
      <c r="E290" s="785" t="s">
        <v>697</v>
      </c>
      <c r="F290" s="786" t="s">
        <v>100</v>
      </c>
      <c r="G290" s="788"/>
      <c r="H290" s="728"/>
      <c r="I290" s="787"/>
    </row>
    <row r="291" spans="1:9" s="718" customFormat="1" ht="25.5">
      <c r="A291" s="770" t="s">
        <v>781</v>
      </c>
      <c r="B291" s="757"/>
      <c r="C291" s="756"/>
      <c r="D291" s="730"/>
      <c r="E291" s="725" t="s">
        <v>698</v>
      </c>
      <c r="F291" s="730" t="s">
        <v>58</v>
      </c>
      <c r="G291" s="759">
        <v>7</v>
      </c>
      <c r="H291" s="728"/>
      <c r="I291" s="684"/>
    </row>
    <row r="292" spans="1:9" s="718" customFormat="1">
      <c r="A292" s="770"/>
      <c r="B292" s="726"/>
      <c r="C292" s="756" t="s">
        <v>699</v>
      </c>
      <c r="D292" s="726"/>
      <c r="E292" s="785" t="s">
        <v>700</v>
      </c>
      <c r="F292" s="786" t="s">
        <v>100</v>
      </c>
      <c r="G292" s="788"/>
      <c r="H292" s="728"/>
      <c r="I292" s="787"/>
    </row>
    <row r="293" spans="1:9" s="718" customFormat="1">
      <c r="A293" s="770" t="s">
        <v>782</v>
      </c>
      <c r="B293" s="757"/>
      <c r="C293" s="756"/>
      <c r="D293" s="730"/>
      <c r="E293" s="725" t="s">
        <v>701</v>
      </c>
      <c r="F293" s="730" t="s">
        <v>58</v>
      </c>
      <c r="G293" s="759">
        <v>3</v>
      </c>
      <c r="H293" s="728"/>
      <c r="I293" s="684"/>
    </row>
    <row r="294" spans="1:9" s="718" customFormat="1">
      <c r="A294" s="770"/>
      <c r="B294" s="726"/>
      <c r="C294" s="756" t="s">
        <v>702</v>
      </c>
      <c r="D294" s="726"/>
      <c r="E294" s="785" t="s">
        <v>703</v>
      </c>
      <c r="F294" s="786" t="s">
        <v>100</v>
      </c>
      <c r="G294" s="788"/>
      <c r="H294" s="728"/>
      <c r="I294" s="787"/>
    </row>
    <row r="295" spans="1:9" s="718" customFormat="1" ht="25.5">
      <c r="A295" s="770" t="s">
        <v>783</v>
      </c>
      <c r="B295" s="757"/>
      <c r="C295" s="756"/>
      <c r="D295" s="730"/>
      <c r="E295" s="725" t="s">
        <v>704</v>
      </c>
      <c r="F295" s="730" t="s">
        <v>58</v>
      </c>
      <c r="G295" s="759">
        <v>3</v>
      </c>
      <c r="H295" s="728"/>
      <c r="I295" s="684"/>
    </row>
    <row r="296" spans="1:9" s="718" customFormat="1">
      <c r="A296" s="770"/>
      <c r="B296" s="726"/>
      <c r="C296" s="756" t="s">
        <v>705</v>
      </c>
      <c r="D296" s="726"/>
      <c r="E296" s="785" t="s">
        <v>706</v>
      </c>
      <c r="F296" s="786" t="s">
        <v>100</v>
      </c>
      <c r="G296" s="788"/>
      <c r="H296" s="728"/>
      <c r="I296" s="787"/>
    </row>
    <row r="297" spans="1:9" s="718" customFormat="1" ht="25.5">
      <c r="A297" s="770" t="s">
        <v>784</v>
      </c>
      <c r="B297" s="757"/>
      <c r="C297" s="756"/>
      <c r="D297" s="730"/>
      <c r="E297" s="725" t="s">
        <v>707</v>
      </c>
      <c r="F297" s="730" t="s">
        <v>58</v>
      </c>
      <c r="G297" s="759">
        <v>1</v>
      </c>
      <c r="H297" s="728"/>
      <c r="I297" s="684"/>
    </row>
    <row r="298" spans="1:9" s="718" customFormat="1">
      <c r="A298" s="770"/>
      <c r="B298" s="726"/>
      <c r="C298" s="756" t="s">
        <v>708</v>
      </c>
      <c r="D298" s="726"/>
      <c r="E298" s="785" t="s">
        <v>709</v>
      </c>
      <c r="F298" s="786" t="s">
        <v>100</v>
      </c>
      <c r="G298" s="788"/>
      <c r="H298" s="728"/>
      <c r="I298" s="787"/>
    </row>
    <row r="299" spans="1:9" s="718" customFormat="1">
      <c r="A299" s="770" t="s">
        <v>785</v>
      </c>
      <c r="B299" s="757"/>
      <c r="C299" s="756"/>
      <c r="D299" s="730"/>
      <c r="E299" s="725" t="s">
        <v>710</v>
      </c>
      <c r="F299" s="730" t="s">
        <v>471</v>
      </c>
      <c r="G299" s="759">
        <v>14</v>
      </c>
      <c r="H299" s="728"/>
      <c r="I299" s="684"/>
    </row>
    <row r="300" spans="1:9" s="718" customFormat="1">
      <c r="A300" s="770"/>
      <c r="B300" s="757"/>
      <c r="C300" s="756" t="s">
        <v>711</v>
      </c>
      <c r="D300" s="730"/>
      <c r="E300" s="794" t="s">
        <v>712</v>
      </c>
      <c r="F300" s="730" t="s">
        <v>471</v>
      </c>
      <c r="G300" s="729"/>
      <c r="H300" s="728"/>
      <c r="I300" s="684"/>
    </row>
    <row r="301" spans="1:9" s="718" customFormat="1">
      <c r="A301" s="770" t="s">
        <v>786</v>
      </c>
      <c r="B301" s="730"/>
      <c r="C301" s="756" t="s">
        <v>713</v>
      </c>
      <c r="D301" s="730"/>
      <c r="E301" s="794" t="s">
        <v>714</v>
      </c>
      <c r="F301" s="730" t="s">
        <v>58</v>
      </c>
      <c r="G301" s="729"/>
      <c r="H301" s="728"/>
      <c r="I301" s="684"/>
    </row>
    <row r="302" spans="1:9" s="718" customFormat="1">
      <c r="A302" s="770"/>
      <c r="B302" s="726"/>
      <c r="C302" s="756" t="s">
        <v>715</v>
      </c>
      <c r="D302" s="726"/>
      <c r="E302" s="785" t="s">
        <v>716</v>
      </c>
      <c r="F302" s="786" t="s">
        <v>58</v>
      </c>
      <c r="G302" s="788"/>
      <c r="H302" s="728"/>
      <c r="I302" s="787"/>
    </row>
    <row r="303" spans="1:9" s="718" customFormat="1">
      <c r="A303" s="770" t="s">
        <v>789</v>
      </c>
      <c r="B303" s="757"/>
      <c r="C303" s="756"/>
      <c r="D303" s="730"/>
      <c r="E303" s="725" t="s">
        <v>717</v>
      </c>
      <c r="F303" s="730" t="s">
        <v>471</v>
      </c>
      <c r="G303" s="759">
        <v>1</v>
      </c>
      <c r="H303" s="728"/>
      <c r="I303" s="684"/>
    </row>
    <row r="304" spans="1:9" s="718" customFormat="1">
      <c r="A304" s="770"/>
      <c r="B304" s="726"/>
      <c r="C304" s="756" t="s">
        <v>718</v>
      </c>
      <c r="D304" s="726"/>
      <c r="E304" s="785" t="s">
        <v>719</v>
      </c>
      <c r="F304" s="786" t="s">
        <v>100</v>
      </c>
      <c r="G304" s="788"/>
      <c r="H304" s="728"/>
      <c r="I304" s="787"/>
    </row>
    <row r="305" spans="1:9" s="718" customFormat="1">
      <c r="A305" s="770" t="s">
        <v>0</v>
      </c>
      <c r="B305" s="757"/>
      <c r="C305" s="756"/>
      <c r="D305" s="730"/>
      <c r="E305" s="725" t="s">
        <v>720</v>
      </c>
      <c r="F305" s="730" t="s">
        <v>58</v>
      </c>
      <c r="G305" s="759">
        <v>1</v>
      </c>
      <c r="H305" s="728"/>
      <c r="I305" s="684"/>
    </row>
    <row r="306" spans="1:9" s="718" customFormat="1">
      <c r="A306" s="770"/>
      <c r="B306" s="726"/>
      <c r="C306" s="756" t="s">
        <v>721</v>
      </c>
      <c r="D306" s="726"/>
      <c r="E306" s="785" t="s">
        <v>722</v>
      </c>
      <c r="F306" s="786" t="s">
        <v>100</v>
      </c>
      <c r="G306" s="788"/>
      <c r="H306" s="728"/>
      <c r="I306" s="787"/>
    </row>
    <row r="307" spans="1:9" s="718" customFormat="1" ht="25.5">
      <c r="A307" s="770" t="s">
        <v>1</v>
      </c>
      <c r="B307" s="757"/>
      <c r="C307" s="756"/>
      <c r="D307" s="730"/>
      <c r="E307" s="725" t="s">
        <v>723</v>
      </c>
      <c r="F307" s="730" t="s">
        <v>305</v>
      </c>
      <c r="G307" s="759">
        <v>108</v>
      </c>
      <c r="H307" s="728"/>
      <c r="I307" s="684"/>
    </row>
    <row r="308" spans="1:9" s="718" customFormat="1">
      <c r="A308" s="770"/>
      <c r="B308" s="726"/>
      <c r="C308" s="756" t="s">
        <v>724</v>
      </c>
      <c r="D308" s="726"/>
      <c r="E308" s="785" t="s">
        <v>725</v>
      </c>
      <c r="F308" s="786" t="s">
        <v>100</v>
      </c>
      <c r="G308" s="795"/>
      <c r="H308" s="728"/>
      <c r="I308" s="787"/>
    </row>
    <row r="309" spans="1:9" s="718" customFormat="1">
      <c r="A309" s="770" t="s">
        <v>2</v>
      </c>
      <c r="B309" s="757"/>
      <c r="C309" s="756"/>
      <c r="D309" s="730"/>
      <c r="E309" s="725" t="s">
        <v>726</v>
      </c>
      <c r="F309" s="730" t="s">
        <v>58</v>
      </c>
      <c r="G309" s="759">
        <v>5</v>
      </c>
      <c r="H309" s="728"/>
      <c r="I309" s="684"/>
    </row>
    <row r="310" spans="1:9" s="718" customFormat="1" ht="22.5">
      <c r="A310" s="770"/>
      <c r="B310" s="726"/>
      <c r="C310" s="756" t="s">
        <v>727</v>
      </c>
      <c r="D310" s="726"/>
      <c r="E310" s="785" t="s">
        <v>728</v>
      </c>
      <c r="F310" s="786" t="s">
        <v>100</v>
      </c>
      <c r="G310" s="795"/>
      <c r="H310" s="728"/>
      <c r="I310" s="787"/>
    </row>
    <row r="311" spans="1:9" s="718" customFormat="1">
      <c r="A311" s="770" t="s">
        <v>3</v>
      </c>
      <c r="B311" s="757"/>
      <c r="C311" s="756"/>
      <c r="D311" s="730"/>
      <c r="E311" s="725" t="s">
        <v>726</v>
      </c>
      <c r="F311" s="730" t="s">
        <v>58</v>
      </c>
      <c r="G311" s="759">
        <v>3</v>
      </c>
      <c r="H311" s="728"/>
      <c r="I311" s="684"/>
    </row>
    <row r="312" spans="1:9" s="718" customFormat="1" ht="22.5">
      <c r="A312" s="770"/>
      <c r="B312" s="726"/>
      <c r="C312" s="756" t="s">
        <v>729</v>
      </c>
      <c r="D312" s="726"/>
      <c r="E312" s="785" t="s">
        <v>730</v>
      </c>
      <c r="F312" s="786" t="s">
        <v>100</v>
      </c>
      <c r="G312" s="795"/>
      <c r="H312" s="728"/>
      <c r="I312" s="787"/>
    </row>
    <row r="313" spans="1:9" s="718" customFormat="1" ht="25.5">
      <c r="A313" s="770" t="s">
        <v>4</v>
      </c>
      <c r="B313" s="757"/>
      <c r="C313" s="756"/>
      <c r="D313" s="730"/>
      <c r="E313" s="725" t="s">
        <v>731</v>
      </c>
      <c r="F313" s="730" t="s">
        <v>58</v>
      </c>
      <c r="G313" s="759">
        <v>2</v>
      </c>
      <c r="H313" s="728"/>
      <c r="I313" s="684"/>
    </row>
    <row r="314" spans="1:9" s="718" customFormat="1" ht="22.5">
      <c r="A314" s="770"/>
      <c r="B314" s="726"/>
      <c r="C314" s="756" t="s">
        <v>732</v>
      </c>
      <c r="D314" s="726"/>
      <c r="E314" s="785" t="s">
        <v>733</v>
      </c>
      <c r="F314" s="786" t="s">
        <v>100</v>
      </c>
      <c r="G314" s="795"/>
      <c r="H314" s="728"/>
      <c r="I314" s="787"/>
    </row>
    <row r="315" spans="1:9" s="718" customFormat="1" ht="25.5">
      <c r="A315" s="770" t="s">
        <v>5</v>
      </c>
      <c r="B315" s="757"/>
      <c r="C315" s="756"/>
      <c r="D315" s="730"/>
      <c r="E315" s="725" t="s">
        <v>731</v>
      </c>
      <c r="F315" s="730" t="s">
        <v>58</v>
      </c>
      <c r="G315" s="759">
        <v>4</v>
      </c>
      <c r="H315" s="728"/>
      <c r="I315" s="684"/>
    </row>
    <row r="316" spans="1:9" s="718" customFormat="1" ht="22.5">
      <c r="A316" s="770"/>
      <c r="B316" s="796"/>
      <c r="C316" s="756" t="s">
        <v>734</v>
      </c>
      <c r="D316" s="730"/>
      <c r="E316" s="785" t="s">
        <v>735</v>
      </c>
      <c r="F316" s="786" t="s">
        <v>100</v>
      </c>
      <c r="G316" s="795"/>
      <c r="H316" s="728"/>
      <c r="I316" s="684"/>
    </row>
    <row r="317" spans="1:9" s="718" customFormat="1" ht="25.5">
      <c r="A317" s="770" t="s">
        <v>6</v>
      </c>
      <c r="B317" s="757"/>
      <c r="C317" s="756"/>
      <c r="D317" s="730"/>
      <c r="E317" s="725" t="s">
        <v>736</v>
      </c>
      <c r="F317" s="730" t="s">
        <v>58</v>
      </c>
      <c r="G317" s="759">
        <v>28</v>
      </c>
      <c r="H317" s="728"/>
      <c r="I317" s="684"/>
    </row>
    <row r="318" spans="1:9" s="718" customFormat="1">
      <c r="A318" s="770"/>
      <c r="B318" s="796"/>
      <c r="C318" s="756" t="s">
        <v>737</v>
      </c>
      <c r="D318" s="730"/>
      <c r="E318" s="785" t="s">
        <v>738</v>
      </c>
      <c r="F318" s="786" t="s">
        <v>100</v>
      </c>
      <c r="G318" s="795"/>
      <c r="H318" s="728"/>
      <c r="I318" s="684"/>
    </row>
    <row r="319" spans="1:9" s="718" customFormat="1" ht="25.5">
      <c r="A319" s="770" t="s">
        <v>7</v>
      </c>
      <c r="B319" s="757"/>
      <c r="C319" s="756"/>
      <c r="D319" s="730"/>
      <c r="E319" s="725" t="s">
        <v>739</v>
      </c>
      <c r="F319" s="730" t="s">
        <v>58</v>
      </c>
      <c r="G319" s="759">
        <v>28</v>
      </c>
      <c r="H319" s="728"/>
      <c r="I319" s="684"/>
    </row>
    <row r="320" spans="1:9" s="718" customFormat="1" ht="13.5" thickBot="1">
      <c r="A320" s="797"/>
      <c r="B320" s="789"/>
      <c r="C320" s="790" t="s">
        <v>740</v>
      </c>
      <c r="D320" s="736"/>
      <c r="E320" s="791" t="s">
        <v>741</v>
      </c>
      <c r="F320" s="798" t="s">
        <v>100</v>
      </c>
      <c r="G320" s="799"/>
      <c r="H320" s="740"/>
      <c r="I320" s="779"/>
    </row>
    <row r="321" spans="1:9" s="718" customFormat="1" ht="26.25" thickTop="1">
      <c r="A321" s="800" t="s">
        <v>8</v>
      </c>
      <c r="B321" s="780"/>
      <c r="C321" s="781"/>
      <c r="D321" s="782"/>
      <c r="E321" s="743" t="s">
        <v>742</v>
      </c>
      <c r="F321" s="782" t="s">
        <v>98</v>
      </c>
      <c r="G321" s="783">
        <v>1</v>
      </c>
      <c r="H321" s="746"/>
      <c r="I321" s="784"/>
    </row>
    <row r="322" spans="1:9" s="718" customFormat="1">
      <c r="A322" s="770"/>
      <c r="B322" s="726"/>
      <c r="C322" s="756" t="s">
        <v>743</v>
      </c>
      <c r="D322" s="726"/>
      <c r="E322" s="785">
        <v>1</v>
      </c>
      <c r="F322" s="786" t="s">
        <v>100</v>
      </c>
      <c r="G322" s="795"/>
      <c r="H322" s="728"/>
      <c r="I322" s="787"/>
    </row>
    <row r="323" spans="1:9" s="718" customFormat="1" ht="25.5">
      <c r="A323" s="770" t="s">
        <v>9</v>
      </c>
      <c r="B323" s="757"/>
      <c r="C323" s="756"/>
      <c r="D323" s="730"/>
      <c r="E323" s="725" t="s">
        <v>685</v>
      </c>
      <c r="F323" s="730" t="s">
        <v>305</v>
      </c>
      <c r="G323" s="759">
        <v>5</v>
      </c>
      <c r="H323" s="728"/>
      <c r="I323" s="684"/>
    </row>
    <row r="324" spans="1:9" s="718" customFormat="1">
      <c r="A324" s="770"/>
      <c r="B324" s="726"/>
      <c r="C324" s="756" t="s">
        <v>744</v>
      </c>
      <c r="D324" s="726"/>
      <c r="E324" s="785" t="s">
        <v>745</v>
      </c>
      <c r="F324" s="786" t="s">
        <v>100</v>
      </c>
      <c r="G324" s="795"/>
      <c r="H324" s="728"/>
      <c r="I324" s="787"/>
    </row>
    <row r="325" spans="1:9" s="718" customFormat="1">
      <c r="A325" s="770" t="s">
        <v>10</v>
      </c>
      <c r="B325" s="757"/>
      <c r="C325" s="756"/>
      <c r="D325" s="730"/>
      <c r="E325" s="725" t="s">
        <v>746</v>
      </c>
      <c r="F325" s="730" t="s">
        <v>305</v>
      </c>
      <c r="G325" s="759">
        <v>4</v>
      </c>
      <c r="H325" s="728"/>
      <c r="I325" s="684"/>
    </row>
    <row r="326" spans="1:9" s="718" customFormat="1">
      <c r="A326" s="770"/>
      <c r="B326" s="726"/>
      <c r="C326" s="756" t="s">
        <v>747</v>
      </c>
      <c r="D326" s="726"/>
      <c r="E326" s="785" t="s">
        <v>678</v>
      </c>
      <c r="F326" s="786" t="s">
        <v>100</v>
      </c>
      <c r="G326" s="795"/>
      <c r="H326" s="728"/>
      <c r="I326" s="787"/>
    </row>
    <row r="327" spans="1:9" s="718" customFormat="1" ht="25.5">
      <c r="A327" s="770" t="s">
        <v>11</v>
      </c>
      <c r="B327" s="757"/>
      <c r="C327" s="756"/>
      <c r="D327" s="730"/>
      <c r="E327" s="725" t="s">
        <v>748</v>
      </c>
      <c r="F327" s="730" t="s">
        <v>471</v>
      </c>
      <c r="G327" s="759">
        <v>1</v>
      </c>
      <c r="H327" s="728"/>
      <c r="I327" s="684"/>
    </row>
    <row r="328" spans="1:9" s="718" customFormat="1">
      <c r="A328" s="770"/>
      <c r="B328" s="726"/>
      <c r="C328" s="756" t="s">
        <v>749</v>
      </c>
      <c r="D328" s="726"/>
      <c r="E328" s="785" t="s">
        <v>750</v>
      </c>
      <c r="F328" s="786" t="s">
        <v>100</v>
      </c>
      <c r="G328" s="795"/>
      <c r="H328" s="728"/>
      <c r="I328" s="787"/>
    </row>
    <row r="329" spans="1:9" s="718" customFormat="1" ht="25.5">
      <c r="A329" s="770" t="s">
        <v>12</v>
      </c>
      <c r="B329" s="757"/>
      <c r="C329" s="756"/>
      <c r="D329" s="730"/>
      <c r="E329" s="725" t="s">
        <v>751</v>
      </c>
      <c r="F329" s="730" t="s">
        <v>471</v>
      </c>
      <c r="G329" s="759">
        <v>1</v>
      </c>
      <c r="H329" s="728"/>
      <c r="I329" s="684"/>
    </row>
    <row r="330" spans="1:9" s="718" customFormat="1" ht="13.5" thickBot="1">
      <c r="A330" s="801"/>
      <c r="B330" s="801"/>
      <c r="C330" s="762" t="s">
        <v>752</v>
      </c>
      <c r="D330" s="801"/>
      <c r="E330" s="802" t="s">
        <v>753</v>
      </c>
      <c r="F330" s="803" t="s">
        <v>100</v>
      </c>
      <c r="G330" s="804"/>
      <c r="H330" s="765"/>
      <c r="I330" s="805"/>
    </row>
    <row r="331" spans="1:9" s="718" customFormat="1" ht="13.5" thickTop="1">
      <c r="A331" s="770" t="s">
        <v>13</v>
      </c>
      <c r="B331" s="806"/>
      <c r="C331" s="806"/>
      <c r="D331" s="752"/>
      <c r="E331" s="753" t="s">
        <v>787</v>
      </c>
      <c r="F331" s="806" t="s">
        <v>471</v>
      </c>
      <c r="G331" s="754">
        <v>1</v>
      </c>
      <c r="H331" s="755"/>
      <c r="I331" s="682"/>
    </row>
    <row r="332" spans="1:9" s="718" customFormat="1">
      <c r="A332" s="770"/>
      <c r="B332" s="726"/>
      <c r="C332" s="729" t="s">
        <v>754</v>
      </c>
      <c r="D332" s="730"/>
      <c r="E332" s="794">
        <v>1</v>
      </c>
      <c r="F332" s="730" t="s">
        <v>100</v>
      </c>
      <c r="G332" s="729"/>
      <c r="H332" s="775"/>
      <c r="I332" s="684"/>
    </row>
    <row r="333" spans="1:9" s="718" customFormat="1">
      <c r="A333" s="770" t="s">
        <v>14</v>
      </c>
      <c r="B333" s="726"/>
      <c r="C333" s="726"/>
      <c r="D333" s="730"/>
      <c r="E333" s="725" t="s">
        <v>755</v>
      </c>
      <c r="F333" s="726" t="s">
        <v>471</v>
      </c>
      <c r="G333" s="759">
        <v>22</v>
      </c>
      <c r="H333" s="728"/>
      <c r="I333" s="684"/>
    </row>
    <row r="334" spans="1:9" s="718" customFormat="1">
      <c r="A334" s="770"/>
      <c r="B334" s="726"/>
      <c r="C334" s="729" t="s">
        <v>756</v>
      </c>
      <c r="D334" s="730"/>
      <c r="E334" s="794">
        <v>22</v>
      </c>
      <c r="F334" s="730" t="s">
        <v>100</v>
      </c>
      <c r="G334" s="729"/>
      <c r="H334" s="775"/>
      <c r="I334" s="684"/>
    </row>
    <row r="335" spans="1:9" s="718" customFormat="1" ht="25.5">
      <c r="A335" s="770" t="s">
        <v>14</v>
      </c>
      <c r="B335" s="726"/>
      <c r="C335" s="726"/>
      <c r="D335" s="730"/>
      <c r="E335" s="725" t="s">
        <v>788</v>
      </c>
      <c r="F335" s="726" t="s">
        <v>757</v>
      </c>
      <c r="G335" s="759">
        <v>1</v>
      </c>
      <c r="H335" s="728"/>
      <c r="I335" s="684"/>
    </row>
    <row r="336" spans="1:9" s="718" customFormat="1" ht="13.5" thickBot="1">
      <c r="A336" s="770"/>
      <c r="B336" s="726"/>
      <c r="C336" s="729" t="s">
        <v>758</v>
      </c>
      <c r="D336" s="730"/>
      <c r="E336" s="794">
        <v>1</v>
      </c>
      <c r="F336" s="730" t="s">
        <v>100</v>
      </c>
      <c r="G336" s="729"/>
      <c r="H336" s="775"/>
      <c r="I336" s="684"/>
    </row>
    <row r="337" spans="1:10" s="718" customFormat="1" ht="13.5" thickTop="1">
      <c r="A337" s="686"/>
      <c r="B337" s="807"/>
      <c r="C337" s="807"/>
      <c r="D337" s="807"/>
      <c r="E337" s="687" t="s">
        <v>759</v>
      </c>
      <c r="F337" s="807" t="s">
        <v>59</v>
      </c>
      <c r="G337" s="807" t="s">
        <v>59</v>
      </c>
      <c r="H337" s="808" t="s">
        <v>59</v>
      </c>
      <c r="I337" s="702">
        <f>SUM(I249:I336)</f>
        <v>0</v>
      </c>
    </row>
    <row r="338" spans="1:10" s="10" customFormat="1" ht="13.5" thickBot="1">
      <c r="A338" s="5"/>
      <c r="B338" s="177"/>
      <c r="C338" s="177"/>
      <c r="D338" s="177"/>
      <c r="E338" s="6"/>
      <c r="F338" s="177"/>
      <c r="G338" s="177"/>
      <c r="H338" s="7"/>
      <c r="I338" s="362"/>
      <c r="J338" s="370"/>
    </row>
    <row r="339" spans="1:10" s="10" customFormat="1" ht="17.25" thickTop="1" thickBot="1">
      <c r="A339" s="66"/>
      <c r="B339" s="122"/>
      <c r="C339" s="64"/>
      <c r="D339" s="488"/>
      <c r="E339" s="500" t="s">
        <v>81</v>
      </c>
      <c r="F339" s="65" t="s">
        <v>59</v>
      </c>
      <c r="G339" s="501" t="s">
        <v>59</v>
      </c>
      <c r="H339" s="502" t="s">
        <v>59</v>
      </c>
      <c r="I339" s="298">
        <f>I247+I237+I337</f>
        <v>0</v>
      </c>
      <c r="J339" s="370"/>
    </row>
    <row r="340" spans="1:10" s="10" customFormat="1" ht="16.5" thickTop="1">
      <c r="A340" s="190" t="s">
        <v>352</v>
      </c>
      <c r="B340" s="17" t="s">
        <v>176</v>
      </c>
      <c r="C340" s="192"/>
      <c r="D340" s="191" t="s">
        <v>82</v>
      </c>
      <c r="E340" s="483" t="s">
        <v>83</v>
      </c>
      <c r="F340" s="17" t="s">
        <v>59</v>
      </c>
      <c r="G340" s="18" t="s">
        <v>59</v>
      </c>
      <c r="H340" s="19" t="s">
        <v>59</v>
      </c>
      <c r="I340" s="277" t="s">
        <v>59</v>
      </c>
      <c r="J340" s="370"/>
    </row>
    <row r="341" spans="1:10" s="10" customFormat="1" ht="13.5" thickBot="1">
      <c r="A341" s="132"/>
      <c r="B341" s="133"/>
      <c r="C341" s="134"/>
      <c r="D341" s="127" t="s">
        <v>187</v>
      </c>
      <c r="E341" s="327" t="s">
        <v>117</v>
      </c>
      <c r="F341" s="133" t="s">
        <v>59</v>
      </c>
      <c r="G341" s="328" t="s">
        <v>59</v>
      </c>
      <c r="H341" s="329" t="s">
        <v>59</v>
      </c>
      <c r="I341" s="289" t="s">
        <v>59</v>
      </c>
      <c r="J341" s="370"/>
    </row>
    <row r="342" spans="1:10" ht="26.25" thickTop="1">
      <c r="A342" s="187">
        <v>43</v>
      </c>
      <c r="B342" s="330"/>
      <c r="C342" s="139"/>
      <c r="D342" s="331"/>
      <c r="E342" s="332" t="s">
        <v>246</v>
      </c>
      <c r="F342" s="325" t="s">
        <v>68</v>
      </c>
      <c r="G342" s="321">
        <f>G343</f>
        <v>322</v>
      </c>
      <c r="H342" s="189"/>
      <c r="I342" s="264"/>
      <c r="J342" s="227"/>
    </row>
    <row r="343" spans="1:10">
      <c r="A343" s="394"/>
      <c r="B343" s="182"/>
      <c r="C343" s="169" t="s">
        <v>266</v>
      </c>
      <c r="D343" s="183"/>
      <c r="E343" s="170">
        <v>322</v>
      </c>
      <c r="F343" s="186" t="s">
        <v>100</v>
      </c>
      <c r="G343" s="170">
        <f>E343</f>
        <v>322</v>
      </c>
      <c r="H343" s="311"/>
      <c r="I343" s="246"/>
      <c r="J343" s="227"/>
    </row>
    <row r="344" spans="1:10" ht="25.5">
      <c r="A344" s="178">
        <v>44</v>
      </c>
      <c r="B344" s="333"/>
      <c r="C344" s="231"/>
      <c r="D344" s="334"/>
      <c r="E344" s="253" t="s">
        <v>247</v>
      </c>
      <c r="F344" s="335" t="s">
        <v>68</v>
      </c>
      <c r="G344" s="336">
        <f>G345</f>
        <v>10</v>
      </c>
      <c r="H344" s="185"/>
      <c r="I344" s="246"/>
      <c r="J344" s="227"/>
    </row>
    <row r="345" spans="1:10">
      <c r="A345" s="178"/>
      <c r="B345" s="333"/>
      <c r="C345" s="169" t="s">
        <v>267</v>
      </c>
      <c r="D345" s="334"/>
      <c r="E345" s="170">
        <v>10</v>
      </c>
      <c r="F345" s="186" t="s">
        <v>100</v>
      </c>
      <c r="G345" s="170">
        <f>E345</f>
        <v>10</v>
      </c>
      <c r="H345" s="311"/>
      <c r="I345" s="246"/>
      <c r="J345" s="227"/>
    </row>
    <row r="346" spans="1:10" ht="25.5">
      <c r="A346" s="178">
        <v>45</v>
      </c>
      <c r="B346" s="333"/>
      <c r="C346" s="231"/>
      <c r="D346" s="334"/>
      <c r="E346" s="253" t="s">
        <v>251</v>
      </c>
      <c r="F346" s="335" t="s">
        <v>68</v>
      </c>
      <c r="G346" s="336">
        <f>G347</f>
        <v>42</v>
      </c>
      <c r="H346" s="185"/>
      <c r="I346" s="246"/>
      <c r="J346" s="227"/>
    </row>
    <row r="347" spans="1:10">
      <c r="A347" s="394"/>
      <c r="B347" s="333"/>
      <c r="C347" s="169" t="s">
        <v>268</v>
      </c>
      <c r="D347" s="334"/>
      <c r="E347" s="170">
        <v>42</v>
      </c>
      <c r="F347" s="186" t="s">
        <v>100</v>
      </c>
      <c r="G347" s="170">
        <f>E347</f>
        <v>42</v>
      </c>
      <c r="H347" s="311"/>
      <c r="I347" s="246"/>
      <c r="J347" s="227"/>
    </row>
    <row r="348" spans="1:10" ht="25.5">
      <c r="A348" s="178">
        <v>46</v>
      </c>
      <c r="B348" s="333"/>
      <c r="C348" s="231"/>
      <c r="D348" s="334"/>
      <c r="E348" s="253" t="s">
        <v>248</v>
      </c>
      <c r="F348" s="335" t="s">
        <v>68</v>
      </c>
      <c r="G348" s="336">
        <f>G349</f>
        <v>8</v>
      </c>
      <c r="H348" s="185"/>
      <c r="I348" s="246"/>
      <c r="J348" s="227"/>
    </row>
    <row r="349" spans="1:10" s="10" customFormat="1">
      <c r="A349" s="178"/>
      <c r="B349" s="333"/>
      <c r="C349" s="169" t="s">
        <v>269</v>
      </c>
      <c r="D349" s="334"/>
      <c r="E349" s="170">
        <v>8</v>
      </c>
      <c r="F349" s="186" t="s">
        <v>100</v>
      </c>
      <c r="G349" s="170">
        <f>E349</f>
        <v>8</v>
      </c>
      <c r="H349" s="311"/>
      <c r="I349" s="246"/>
      <c r="J349" s="370"/>
    </row>
    <row r="350" spans="1:10" s="10" customFormat="1" ht="25.5">
      <c r="A350" s="178">
        <v>47</v>
      </c>
      <c r="B350" s="333"/>
      <c r="C350" s="231"/>
      <c r="D350" s="334"/>
      <c r="E350" s="253" t="s">
        <v>252</v>
      </c>
      <c r="F350" s="335" t="s">
        <v>68</v>
      </c>
      <c r="G350" s="336">
        <f>G351</f>
        <v>27</v>
      </c>
      <c r="H350" s="185"/>
      <c r="I350" s="246"/>
      <c r="J350" s="370"/>
    </row>
    <row r="351" spans="1:10" s="10" customFormat="1">
      <c r="A351" s="394"/>
      <c r="B351" s="333"/>
      <c r="C351" s="169" t="s">
        <v>270</v>
      </c>
      <c r="D351" s="334"/>
      <c r="E351" s="170">
        <v>27</v>
      </c>
      <c r="F351" s="186" t="s">
        <v>100</v>
      </c>
      <c r="G351" s="170">
        <f>E351</f>
        <v>27</v>
      </c>
      <c r="H351" s="311"/>
      <c r="I351" s="246"/>
      <c r="J351" s="370"/>
    </row>
    <row r="352" spans="1:10" s="10" customFormat="1" ht="25.5">
      <c r="A352" s="178">
        <v>48</v>
      </c>
      <c r="B352" s="333"/>
      <c r="C352" s="231"/>
      <c r="D352" s="334"/>
      <c r="E352" s="253" t="s">
        <v>249</v>
      </c>
      <c r="F352" s="335" t="s">
        <v>68</v>
      </c>
      <c r="G352" s="336">
        <f>G353</f>
        <v>15</v>
      </c>
      <c r="H352" s="185"/>
      <c r="I352" s="246"/>
      <c r="J352" s="370"/>
    </row>
    <row r="353" spans="1:10" s="10" customFormat="1">
      <c r="A353" s="178"/>
      <c r="B353" s="333"/>
      <c r="C353" s="169" t="s">
        <v>271</v>
      </c>
      <c r="D353" s="334"/>
      <c r="E353" s="170">
        <v>15</v>
      </c>
      <c r="F353" s="186" t="s">
        <v>100</v>
      </c>
      <c r="G353" s="170">
        <f>E353</f>
        <v>15</v>
      </c>
      <c r="H353" s="311"/>
      <c r="I353" s="246"/>
      <c r="J353" s="370"/>
    </row>
    <row r="354" spans="1:10" s="10" customFormat="1" ht="25.5">
      <c r="A354" s="178">
        <v>49</v>
      </c>
      <c r="B354" s="333"/>
      <c r="C354" s="231"/>
      <c r="D354" s="334"/>
      <c r="E354" s="253" t="s">
        <v>250</v>
      </c>
      <c r="F354" s="335" t="s">
        <v>68</v>
      </c>
      <c r="G354" s="336">
        <f>G355</f>
        <v>4</v>
      </c>
      <c r="H354" s="185"/>
      <c r="I354" s="246"/>
      <c r="J354" s="370"/>
    </row>
    <row r="355" spans="1:10" s="10" customFormat="1">
      <c r="A355" s="394"/>
      <c r="B355" s="333"/>
      <c r="C355" s="169" t="s">
        <v>272</v>
      </c>
      <c r="D355" s="334"/>
      <c r="E355" s="170">
        <v>4</v>
      </c>
      <c r="F355" s="186" t="s">
        <v>100</v>
      </c>
      <c r="G355" s="170">
        <f>E355</f>
        <v>4</v>
      </c>
      <c r="H355" s="311"/>
      <c r="I355" s="246"/>
      <c r="J355" s="370"/>
    </row>
    <row r="356" spans="1:10" s="10" customFormat="1" ht="25.5">
      <c r="A356" s="178">
        <v>50</v>
      </c>
      <c r="B356" s="333"/>
      <c r="C356" s="231"/>
      <c r="D356" s="334"/>
      <c r="E356" s="253" t="s">
        <v>253</v>
      </c>
      <c r="F356" s="335" t="s">
        <v>68</v>
      </c>
      <c r="G356" s="336">
        <f>G357</f>
        <v>13</v>
      </c>
      <c r="H356" s="185"/>
      <c r="I356" s="246"/>
      <c r="J356" s="370"/>
    </row>
    <row r="357" spans="1:10">
      <c r="A357" s="178"/>
      <c r="B357" s="333"/>
      <c r="C357" s="169" t="s">
        <v>273</v>
      </c>
      <c r="D357" s="334"/>
      <c r="E357" s="170">
        <v>13</v>
      </c>
      <c r="F357" s="186" t="s">
        <v>100</v>
      </c>
      <c r="G357" s="170">
        <f>E357</f>
        <v>13</v>
      </c>
      <c r="H357" s="311"/>
      <c r="I357" s="246"/>
      <c r="J357" s="227"/>
    </row>
    <row r="358" spans="1:10" ht="25.5">
      <c r="A358" s="178">
        <v>51</v>
      </c>
      <c r="B358" s="333"/>
      <c r="C358" s="231"/>
      <c r="D358" s="334"/>
      <c r="E358" s="253" t="s">
        <v>254</v>
      </c>
      <c r="F358" s="335" t="s">
        <v>68</v>
      </c>
      <c r="G358" s="336">
        <f>G359</f>
        <v>51</v>
      </c>
      <c r="H358" s="185"/>
      <c r="I358" s="246"/>
      <c r="J358" s="227"/>
    </row>
    <row r="359" spans="1:10">
      <c r="A359" s="394"/>
      <c r="B359" s="333"/>
      <c r="C359" s="169" t="s">
        <v>274</v>
      </c>
      <c r="D359" s="334"/>
      <c r="E359" s="170">
        <v>51</v>
      </c>
      <c r="F359" s="186" t="s">
        <v>100</v>
      </c>
      <c r="G359" s="170">
        <f>E359</f>
        <v>51</v>
      </c>
      <c r="H359" s="311"/>
      <c r="I359" s="246"/>
      <c r="J359" s="227"/>
    </row>
    <row r="360" spans="1:10" ht="25.5">
      <c r="A360" s="178">
        <v>52</v>
      </c>
      <c r="B360" s="333"/>
      <c r="C360" s="231"/>
      <c r="D360" s="334"/>
      <c r="E360" s="253" t="s">
        <v>244</v>
      </c>
      <c r="F360" s="335" t="s">
        <v>68</v>
      </c>
      <c r="G360" s="336">
        <f>G361</f>
        <v>33</v>
      </c>
      <c r="H360" s="185"/>
      <c r="I360" s="246"/>
      <c r="J360" s="227"/>
    </row>
    <row r="361" spans="1:10">
      <c r="A361" s="178"/>
      <c r="B361" s="333"/>
      <c r="C361" s="169" t="s">
        <v>275</v>
      </c>
      <c r="D361" s="334"/>
      <c r="E361" s="170">
        <v>33</v>
      </c>
      <c r="F361" s="186" t="s">
        <v>100</v>
      </c>
      <c r="G361" s="170">
        <f>E361</f>
        <v>33</v>
      </c>
      <c r="H361" s="311"/>
      <c r="I361" s="246"/>
      <c r="J361" s="227"/>
    </row>
    <row r="362" spans="1:10" ht="25.5">
      <c r="A362" s="178">
        <v>53</v>
      </c>
      <c r="B362" s="333"/>
      <c r="C362" s="231"/>
      <c r="D362" s="334"/>
      <c r="E362" s="253" t="s">
        <v>245</v>
      </c>
      <c r="F362" s="335" t="s">
        <v>68</v>
      </c>
      <c r="G362" s="336">
        <f>G363</f>
        <v>18</v>
      </c>
      <c r="H362" s="185"/>
      <c r="I362" s="246"/>
      <c r="J362" s="227"/>
    </row>
    <row r="363" spans="1:10">
      <c r="A363" s="394"/>
      <c r="B363" s="333"/>
      <c r="C363" s="169" t="s">
        <v>276</v>
      </c>
      <c r="D363" s="334"/>
      <c r="E363" s="170">
        <v>18</v>
      </c>
      <c r="F363" s="186" t="s">
        <v>100</v>
      </c>
      <c r="G363" s="170">
        <f>E363</f>
        <v>18</v>
      </c>
      <c r="H363" s="311"/>
      <c r="I363" s="246"/>
      <c r="J363" s="227"/>
    </row>
    <row r="364" spans="1:10" ht="25.5">
      <c r="A364" s="178">
        <v>54</v>
      </c>
      <c r="B364" s="333"/>
      <c r="C364" s="231"/>
      <c r="D364" s="334"/>
      <c r="E364" s="253" t="s">
        <v>255</v>
      </c>
      <c r="F364" s="335" t="s">
        <v>68</v>
      </c>
      <c r="G364" s="336">
        <f>G365</f>
        <v>105</v>
      </c>
      <c r="H364" s="185"/>
      <c r="I364" s="246"/>
      <c r="J364" s="227"/>
    </row>
    <row r="365" spans="1:10" ht="13.5" thickBot="1">
      <c r="A365" s="313"/>
      <c r="B365" s="372"/>
      <c r="C365" s="175" t="s">
        <v>277</v>
      </c>
      <c r="D365" s="373"/>
      <c r="E365" s="176">
        <v>105</v>
      </c>
      <c r="F365" s="194" t="s">
        <v>100</v>
      </c>
      <c r="G365" s="176">
        <f>E365</f>
        <v>105</v>
      </c>
      <c r="H365" s="395"/>
      <c r="I365" s="374"/>
      <c r="J365" s="227"/>
    </row>
    <row r="366" spans="1:10" ht="13.5" thickTop="1">
      <c r="A366" s="202"/>
      <c r="B366" s="181"/>
      <c r="C366" s="181"/>
      <c r="D366" s="181"/>
      <c r="E366" s="337" t="s">
        <v>116</v>
      </c>
      <c r="F366" s="181" t="s">
        <v>59</v>
      </c>
      <c r="G366" s="181" t="s">
        <v>59</v>
      </c>
      <c r="H366" s="338" t="s">
        <v>59</v>
      </c>
      <c r="I366" s="296">
        <f>SUM(I342:I365)</f>
        <v>0</v>
      </c>
      <c r="J366" s="227"/>
    </row>
    <row r="367" spans="1:10" ht="13.5" thickBot="1">
      <c r="A367" s="173"/>
      <c r="B367" s="339"/>
      <c r="C367" s="339"/>
      <c r="D367" s="339" t="s">
        <v>188</v>
      </c>
      <c r="E367" s="339" t="s">
        <v>265</v>
      </c>
      <c r="F367" s="340" t="s">
        <v>68</v>
      </c>
      <c r="G367" s="340" t="s">
        <v>59</v>
      </c>
      <c r="H367" s="341" t="s">
        <v>59</v>
      </c>
      <c r="I367" s="342" t="s">
        <v>59</v>
      </c>
      <c r="J367" s="227"/>
    </row>
    <row r="368" spans="1:10" ht="48" customHeight="1" thickTop="1">
      <c r="A368" s="614">
        <v>55</v>
      </c>
      <c r="B368" s="615"/>
      <c r="C368" s="616"/>
      <c r="D368" s="617"/>
      <c r="E368" s="618" t="s">
        <v>29</v>
      </c>
      <c r="F368" s="615" t="s">
        <v>68</v>
      </c>
      <c r="G368" s="767">
        <v>22</v>
      </c>
      <c r="H368" s="619"/>
      <c r="I368" s="620"/>
      <c r="J368" s="227"/>
    </row>
    <row r="369" spans="1:170">
      <c r="A369" s="621"/>
      <c r="B369" s="622"/>
      <c r="C369" s="819" t="s">
        <v>278</v>
      </c>
      <c r="D369" s="623"/>
      <c r="E369" s="624" t="s">
        <v>240</v>
      </c>
      <c r="F369" s="622" t="s">
        <v>100</v>
      </c>
      <c r="G369" s="624">
        <v>22</v>
      </c>
      <c r="H369" s="625"/>
      <c r="I369" s="626"/>
      <c r="J369" s="227"/>
    </row>
    <row r="370" spans="1:170" ht="38.25">
      <c r="A370" s="627">
        <v>56</v>
      </c>
      <c r="B370" s="824"/>
      <c r="C370" s="766"/>
      <c r="D370" s="628"/>
      <c r="E370" s="629" t="s">
        <v>30</v>
      </c>
      <c r="F370" s="824" t="s">
        <v>68</v>
      </c>
      <c r="G370" s="768">
        <v>28.86</v>
      </c>
      <c r="H370" s="825"/>
      <c r="I370" s="826"/>
      <c r="J370" s="227"/>
    </row>
    <row r="371" spans="1:170">
      <c r="A371" s="630"/>
      <c r="B371" s="631"/>
      <c r="C371" s="632" t="s">
        <v>180</v>
      </c>
      <c r="D371" s="633"/>
      <c r="E371" s="634" t="s">
        <v>237</v>
      </c>
      <c r="F371" s="631" t="s">
        <v>100</v>
      </c>
      <c r="G371" s="634">
        <f>(2.24+2.6+2.7+2+2+2.55+2.6+2.04+2+2.58+2.55+2)+1</f>
        <v>28.86</v>
      </c>
      <c r="H371" s="635"/>
      <c r="I371" s="636"/>
    </row>
    <row r="372" spans="1:170" ht="25.5">
      <c r="A372" s="627" t="s">
        <v>25</v>
      </c>
      <c r="B372" s="824"/>
      <c r="C372" s="766"/>
      <c r="D372" s="628"/>
      <c r="E372" s="629" t="s">
        <v>31</v>
      </c>
      <c r="F372" s="824" t="s">
        <v>68</v>
      </c>
      <c r="G372" s="768">
        <v>23.65</v>
      </c>
      <c r="H372" s="825"/>
      <c r="I372" s="826"/>
      <c r="J372" s="227"/>
    </row>
    <row r="373" spans="1:170">
      <c r="A373" s="630"/>
      <c r="B373" s="631"/>
      <c r="C373" s="632" t="s">
        <v>279</v>
      </c>
      <c r="D373" s="633"/>
      <c r="E373" s="634" t="s">
        <v>237</v>
      </c>
      <c r="F373" s="631" t="s">
        <v>100</v>
      </c>
      <c r="G373" s="634">
        <f>(1+2*1.2+0.94+3*0.8+1+0.96+12+1.2+0.75)+1</f>
        <v>23.65</v>
      </c>
      <c r="H373" s="635"/>
      <c r="I373" s="636"/>
    </row>
    <row r="374" spans="1:170" ht="57" customHeight="1">
      <c r="A374" s="627" t="s">
        <v>32</v>
      </c>
      <c r="B374" s="824"/>
      <c r="C374" s="766"/>
      <c r="D374" s="628"/>
      <c r="E374" s="629" t="s">
        <v>42</v>
      </c>
      <c r="F374" s="824" t="s">
        <v>58</v>
      </c>
      <c r="G374" s="832">
        <f>SUM(G375:G380)</f>
        <v>24</v>
      </c>
      <c r="H374" s="825"/>
      <c r="I374" s="826"/>
      <c r="J374" s="227"/>
    </row>
    <row r="375" spans="1:170" ht="27" customHeight="1">
      <c r="A375" s="621"/>
      <c r="B375" s="622"/>
      <c r="C375" s="819" t="s">
        <v>33</v>
      </c>
      <c r="D375" s="623"/>
      <c r="E375" s="624" t="s">
        <v>35</v>
      </c>
      <c r="F375" s="622" t="s">
        <v>100</v>
      </c>
      <c r="G375" s="637">
        <v>6</v>
      </c>
      <c r="H375" s="625"/>
      <c r="I375" s="626"/>
    </row>
    <row r="376" spans="1:170" ht="27" customHeight="1">
      <c r="A376" s="621"/>
      <c r="B376" s="622"/>
      <c r="C376" s="819" t="s">
        <v>36</v>
      </c>
      <c r="D376" s="623"/>
      <c r="E376" s="624" t="s">
        <v>34</v>
      </c>
      <c r="F376" s="622" t="s">
        <v>100</v>
      </c>
      <c r="G376" s="637">
        <v>6</v>
      </c>
      <c r="H376" s="625"/>
      <c r="I376" s="626"/>
    </row>
    <row r="377" spans="1:170" ht="27" customHeight="1">
      <c r="A377" s="621"/>
      <c r="B377" s="622"/>
      <c r="C377" s="819" t="s">
        <v>37</v>
      </c>
      <c r="D377" s="623"/>
      <c r="E377" s="624" t="s">
        <v>38</v>
      </c>
      <c r="F377" s="622" t="s">
        <v>100</v>
      </c>
      <c r="G377" s="637">
        <v>3</v>
      </c>
      <c r="H377" s="625"/>
      <c r="I377" s="626"/>
    </row>
    <row r="378" spans="1:170" ht="27" customHeight="1">
      <c r="A378" s="621"/>
      <c r="B378" s="622"/>
      <c r="C378" s="819" t="s">
        <v>37</v>
      </c>
      <c r="D378" s="623"/>
      <c r="E378" s="624" t="s">
        <v>39</v>
      </c>
      <c r="F378" s="622" t="s">
        <v>100</v>
      </c>
      <c r="G378" s="637">
        <v>3</v>
      </c>
      <c r="H378" s="625"/>
      <c r="I378" s="626"/>
    </row>
    <row r="379" spans="1:170" ht="27" customHeight="1">
      <c r="A379" s="621"/>
      <c r="B379" s="622"/>
      <c r="C379" s="819" t="s">
        <v>37</v>
      </c>
      <c r="D379" s="623"/>
      <c r="E379" s="624" t="s">
        <v>40</v>
      </c>
      <c r="F379" s="622" t="s">
        <v>100</v>
      </c>
      <c r="G379" s="637">
        <v>3</v>
      </c>
      <c r="H379" s="625"/>
      <c r="I379" s="626"/>
    </row>
    <row r="380" spans="1:170" ht="27" customHeight="1">
      <c r="A380" s="621"/>
      <c r="B380" s="622"/>
      <c r="C380" s="819" t="s">
        <v>37</v>
      </c>
      <c r="D380" s="623"/>
      <c r="E380" s="624" t="s">
        <v>41</v>
      </c>
      <c r="F380" s="622" t="s">
        <v>100</v>
      </c>
      <c r="G380" s="637">
        <v>3</v>
      </c>
      <c r="H380" s="625"/>
      <c r="I380" s="626"/>
    </row>
    <row r="381" spans="1:170" ht="13.5" thickBot="1">
      <c r="A381" s="810"/>
      <c r="B381" s="719"/>
      <c r="C381" s="703"/>
      <c r="D381" s="811"/>
      <c r="E381" s="704"/>
      <c r="F381" s="720"/>
      <c r="G381" s="704"/>
      <c r="H381" s="721"/>
      <c r="I381" s="809"/>
    </row>
    <row r="382" spans="1:170" s="210" customFormat="1" ht="13.5" thickTop="1">
      <c r="A382" s="344"/>
      <c r="B382" s="337"/>
      <c r="C382" s="337"/>
      <c r="D382" s="337"/>
      <c r="E382" s="337" t="s">
        <v>170</v>
      </c>
      <c r="F382" s="181" t="s">
        <v>59</v>
      </c>
      <c r="G382" s="181" t="s">
        <v>59</v>
      </c>
      <c r="H382" s="181" t="s">
        <v>59</v>
      </c>
      <c r="I382" s="296">
        <f>SUM(I368:I371)</f>
        <v>0</v>
      </c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  <c r="Z382" s="129"/>
      <c r="AA382" s="129"/>
      <c r="AB382" s="129"/>
      <c r="AC382" s="129"/>
      <c r="AD382" s="129"/>
      <c r="AE382" s="129"/>
      <c r="AF382" s="129"/>
      <c r="AG382" s="129"/>
      <c r="AH382" s="129"/>
      <c r="AI382" s="129"/>
      <c r="AJ382" s="129"/>
      <c r="AK382" s="129"/>
      <c r="AL382" s="129"/>
      <c r="AM382" s="129"/>
      <c r="AN382" s="129"/>
      <c r="AO382" s="129"/>
      <c r="AP382" s="129"/>
      <c r="AQ382" s="129"/>
      <c r="AR382" s="129"/>
      <c r="AS382" s="129"/>
      <c r="AT382" s="129"/>
      <c r="AU382" s="129"/>
      <c r="AV382" s="129"/>
      <c r="AW382" s="129"/>
      <c r="AX382" s="129"/>
      <c r="AY382" s="129"/>
      <c r="AZ382" s="129"/>
      <c r="BA382" s="129"/>
      <c r="BB382" s="129"/>
      <c r="BC382" s="129"/>
      <c r="BD382" s="129"/>
      <c r="BE382" s="129"/>
      <c r="BF382" s="129"/>
      <c r="BG382" s="129"/>
      <c r="BH382" s="129"/>
      <c r="BI382" s="129"/>
      <c r="BJ382" s="129"/>
      <c r="BK382" s="129"/>
      <c r="BL382" s="129"/>
      <c r="BM382" s="129"/>
      <c r="BN382" s="129"/>
      <c r="BO382" s="129"/>
      <c r="BP382" s="129"/>
      <c r="BQ382" s="129"/>
      <c r="BR382" s="129"/>
      <c r="BS382" s="129"/>
      <c r="BT382" s="129"/>
      <c r="BU382" s="129"/>
      <c r="BV382" s="129"/>
      <c r="BW382" s="129"/>
      <c r="BX382" s="129"/>
      <c r="BY382" s="129"/>
      <c r="BZ382" s="129"/>
      <c r="CA382" s="129"/>
      <c r="CB382" s="129"/>
      <c r="CC382" s="129"/>
      <c r="CD382" s="129"/>
      <c r="CE382" s="129"/>
      <c r="CF382" s="129"/>
      <c r="CG382" s="129"/>
      <c r="CH382" s="129"/>
      <c r="CI382" s="129"/>
      <c r="CJ382" s="129"/>
      <c r="CK382" s="129"/>
      <c r="CL382" s="129"/>
      <c r="CM382" s="129"/>
      <c r="CN382" s="129"/>
      <c r="CO382" s="129"/>
      <c r="CP382" s="129"/>
      <c r="CQ382" s="129"/>
      <c r="CR382" s="129"/>
      <c r="CS382" s="129"/>
      <c r="CT382" s="129"/>
      <c r="CU382" s="129"/>
      <c r="CV382" s="129"/>
      <c r="CW382" s="129"/>
      <c r="CX382" s="129"/>
      <c r="CY382" s="129"/>
      <c r="CZ382" s="129"/>
      <c r="DA382" s="129"/>
      <c r="DB382" s="129"/>
      <c r="DC382" s="129"/>
      <c r="DD382" s="129"/>
      <c r="DE382" s="129"/>
      <c r="DF382" s="129"/>
      <c r="DG382" s="129"/>
      <c r="DH382" s="129"/>
      <c r="DI382" s="129"/>
      <c r="DJ382" s="129"/>
      <c r="DK382" s="129"/>
      <c r="DL382" s="129"/>
      <c r="DM382" s="129"/>
      <c r="DN382" s="129"/>
      <c r="DO382" s="129"/>
      <c r="DP382" s="129"/>
      <c r="DQ382" s="129"/>
      <c r="DR382" s="129"/>
      <c r="DS382" s="129"/>
      <c r="DT382" s="129"/>
      <c r="DU382" s="129"/>
      <c r="DV382" s="129"/>
      <c r="DW382" s="129"/>
      <c r="DX382" s="129"/>
      <c r="DY382" s="129"/>
      <c r="DZ382" s="129"/>
      <c r="EA382" s="129"/>
      <c r="EB382" s="129"/>
      <c r="EC382" s="129"/>
      <c r="ED382" s="129"/>
      <c r="EE382" s="129"/>
      <c r="EF382" s="129"/>
      <c r="EG382" s="129"/>
      <c r="EH382" s="129"/>
      <c r="EI382" s="129"/>
      <c r="EJ382" s="129"/>
      <c r="EK382" s="129"/>
      <c r="EL382" s="129"/>
      <c r="EM382" s="129"/>
      <c r="EN382" s="129"/>
      <c r="EO382" s="129"/>
      <c r="EP382" s="129"/>
      <c r="EQ382" s="129"/>
      <c r="ER382" s="129"/>
      <c r="ES382" s="129"/>
      <c r="ET382" s="129"/>
      <c r="EU382" s="129"/>
      <c r="EV382" s="129"/>
      <c r="EW382" s="129"/>
      <c r="EX382" s="129"/>
      <c r="EY382" s="129"/>
      <c r="EZ382" s="129"/>
      <c r="FA382" s="129"/>
      <c r="FB382" s="129"/>
      <c r="FC382" s="129"/>
      <c r="FD382" s="129"/>
      <c r="FE382" s="129"/>
      <c r="FF382" s="129"/>
      <c r="FG382" s="129"/>
      <c r="FH382" s="129"/>
      <c r="FI382" s="129"/>
      <c r="FJ382" s="129"/>
      <c r="FK382" s="129"/>
      <c r="FL382" s="129"/>
      <c r="FM382" s="129"/>
      <c r="FN382" s="129"/>
    </row>
    <row r="383" spans="1:170" s="210" customFormat="1" ht="12.75" customHeight="1" thickBot="1">
      <c r="A383" s="345"/>
      <c r="B383" s="346"/>
      <c r="C383" s="347"/>
      <c r="D383" s="346" t="s">
        <v>143</v>
      </c>
      <c r="E383" s="339" t="s">
        <v>138</v>
      </c>
      <c r="F383" s="346" t="s">
        <v>59</v>
      </c>
      <c r="G383" s="348" t="s">
        <v>59</v>
      </c>
      <c r="H383" s="341" t="s">
        <v>59</v>
      </c>
      <c r="I383" s="342" t="s">
        <v>59</v>
      </c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  <c r="Z383" s="129"/>
      <c r="AA383" s="129"/>
      <c r="AB383" s="129"/>
      <c r="AC383" s="129"/>
      <c r="AD383" s="129"/>
      <c r="AE383" s="129"/>
      <c r="AF383" s="129"/>
      <c r="AG383" s="129"/>
      <c r="AH383" s="129"/>
      <c r="AI383" s="129"/>
      <c r="AJ383" s="129"/>
      <c r="AK383" s="129"/>
      <c r="AL383" s="129"/>
      <c r="AM383" s="129"/>
      <c r="AN383" s="129"/>
      <c r="AO383" s="129"/>
      <c r="AP383" s="129"/>
      <c r="AQ383" s="129"/>
      <c r="AR383" s="129"/>
      <c r="AS383" s="129"/>
      <c r="AT383" s="129"/>
      <c r="AU383" s="129"/>
      <c r="AV383" s="129"/>
      <c r="AW383" s="129"/>
      <c r="AX383" s="129"/>
      <c r="AY383" s="129"/>
      <c r="AZ383" s="129"/>
      <c r="BA383" s="129"/>
      <c r="BB383" s="129"/>
      <c r="BC383" s="129"/>
      <c r="BD383" s="129"/>
      <c r="BE383" s="129"/>
      <c r="BF383" s="129"/>
      <c r="BG383" s="129"/>
      <c r="BH383" s="129"/>
      <c r="BI383" s="129"/>
      <c r="BJ383" s="129"/>
      <c r="BK383" s="129"/>
      <c r="BL383" s="129"/>
      <c r="BM383" s="129"/>
      <c r="BN383" s="129"/>
      <c r="BO383" s="129"/>
      <c r="BP383" s="129"/>
      <c r="BQ383" s="129"/>
      <c r="BR383" s="129"/>
      <c r="BS383" s="129"/>
      <c r="BT383" s="129"/>
      <c r="BU383" s="129"/>
      <c r="BV383" s="129"/>
      <c r="BW383" s="129"/>
      <c r="BX383" s="129"/>
      <c r="BY383" s="129"/>
      <c r="BZ383" s="129"/>
      <c r="CA383" s="129"/>
      <c r="CB383" s="129"/>
      <c r="CC383" s="129"/>
      <c r="CD383" s="129"/>
      <c r="CE383" s="129"/>
      <c r="CF383" s="129"/>
      <c r="CG383" s="129"/>
      <c r="CH383" s="129"/>
      <c r="CI383" s="129"/>
      <c r="CJ383" s="129"/>
      <c r="CK383" s="129"/>
      <c r="CL383" s="129"/>
      <c r="CM383" s="129"/>
      <c r="CN383" s="129"/>
      <c r="CO383" s="129"/>
      <c r="CP383" s="129"/>
      <c r="CQ383" s="129"/>
      <c r="CR383" s="129"/>
      <c r="CS383" s="129"/>
      <c r="CT383" s="129"/>
      <c r="CU383" s="129"/>
      <c r="CV383" s="129"/>
      <c r="CW383" s="129"/>
      <c r="CX383" s="129"/>
      <c r="CY383" s="129"/>
      <c r="CZ383" s="129"/>
      <c r="DA383" s="129"/>
      <c r="DB383" s="129"/>
      <c r="DC383" s="129"/>
      <c r="DD383" s="129"/>
      <c r="DE383" s="129"/>
      <c r="DF383" s="129"/>
      <c r="DG383" s="129"/>
      <c r="DH383" s="129"/>
      <c r="DI383" s="129"/>
      <c r="DJ383" s="129"/>
      <c r="DK383" s="129"/>
      <c r="DL383" s="129"/>
      <c r="DM383" s="129"/>
      <c r="DN383" s="129"/>
      <c r="DO383" s="129"/>
      <c r="DP383" s="129"/>
      <c r="DQ383" s="129"/>
      <c r="DR383" s="129"/>
      <c r="DS383" s="129"/>
      <c r="DT383" s="129"/>
      <c r="DU383" s="129"/>
      <c r="DV383" s="129"/>
      <c r="DW383" s="129"/>
      <c r="DX383" s="129"/>
      <c r="DY383" s="129"/>
      <c r="DZ383" s="129"/>
      <c r="EA383" s="129"/>
      <c r="EB383" s="129"/>
      <c r="EC383" s="129"/>
      <c r="ED383" s="129"/>
      <c r="EE383" s="129"/>
      <c r="EF383" s="129"/>
      <c r="EG383" s="129"/>
      <c r="EH383" s="129"/>
      <c r="EI383" s="129"/>
      <c r="EJ383" s="129"/>
      <c r="EK383" s="129"/>
      <c r="EL383" s="129"/>
      <c r="EM383" s="129"/>
      <c r="EN383" s="129"/>
      <c r="EO383" s="129"/>
      <c r="EP383" s="129"/>
      <c r="EQ383" s="129"/>
      <c r="ER383" s="129"/>
      <c r="ES383" s="129"/>
      <c r="ET383" s="129"/>
      <c r="EU383" s="129"/>
      <c r="EV383" s="129"/>
      <c r="EW383" s="129"/>
      <c r="EX383" s="129"/>
      <c r="EY383" s="129"/>
      <c r="EZ383" s="129"/>
      <c r="FA383" s="129"/>
      <c r="FB383" s="129"/>
      <c r="FC383" s="129"/>
      <c r="FD383" s="129"/>
      <c r="FE383" s="129"/>
      <c r="FF383" s="129"/>
      <c r="FG383" s="129"/>
      <c r="FH383" s="129"/>
      <c r="FI383" s="129"/>
      <c r="FJ383" s="129"/>
      <c r="FK383" s="129"/>
      <c r="FL383" s="129"/>
      <c r="FM383" s="129"/>
      <c r="FN383" s="129"/>
    </row>
    <row r="384" spans="1:170" s="210" customFormat="1" ht="12.75" customHeight="1" thickTop="1">
      <c r="A384" s="187">
        <v>57</v>
      </c>
      <c r="B384" s="330"/>
      <c r="C384" s="139"/>
      <c r="D384" s="331"/>
      <c r="E384" s="638" t="s">
        <v>217</v>
      </c>
      <c r="F384" s="648" t="s">
        <v>67</v>
      </c>
      <c r="G384" s="649">
        <f>G385</f>
        <v>575</v>
      </c>
      <c r="H384" s="189"/>
      <c r="I384" s="264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  <c r="Z384" s="129"/>
      <c r="AA384" s="129"/>
      <c r="AB384" s="129"/>
      <c r="AC384" s="129"/>
      <c r="AD384" s="129"/>
      <c r="AE384" s="129"/>
      <c r="AF384" s="129"/>
      <c r="AG384" s="129"/>
      <c r="AH384" s="129"/>
      <c r="AI384" s="129"/>
      <c r="AJ384" s="129"/>
      <c r="AK384" s="129"/>
      <c r="AL384" s="129"/>
      <c r="AM384" s="129"/>
      <c r="AN384" s="129"/>
      <c r="AO384" s="129"/>
      <c r="AP384" s="129"/>
      <c r="AQ384" s="129"/>
      <c r="AR384" s="129"/>
      <c r="AS384" s="129"/>
      <c r="AT384" s="129"/>
      <c r="AU384" s="129"/>
      <c r="AV384" s="129"/>
      <c r="AW384" s="129"/>
      <c r="AX384" s="129"/>
      <c r="AY384" s="129"/>
      <c r="AZ384" s="129"/>
      <c r="BA384" s="129"/>
      <c r="BB384" s="129"/>
      <c r="BC384" s="129"/>
      <c r="BD384" s="129"/>
      <c r="BE384" s="129"/>
      <c r="BF384" s="129"/>
      <c r="BG384" s="129"/>
      <c r="BH384" s="129"/>
      <c r="BI384" s="129"/>
      <c r="BJ384" s="129"/>
      <c r="BK384" s="129"/>
      <c r="BL384" s="129"/>
      <c r="BM384" s="129"/>
      <c r="BN384" s="129"/>
      <c r="BO384" s="129"/>
      <c r="BP384" s="129"/>
      <c r="BQ384" s="129"/>
      <c r="BR384" s="129"/>
      <c r="BS384" s="129"/>
      <c r="BT384" s="129"/>
      <c r="BU384" s="129"/>
      <c r="BV384" s="129"/>
      <c r="BW384" s="129"/>
      <c r="BX384" s="129"/>
      <c r="BY384" s="129"/>
      <c r="BZ384" s="129"/>
      <c r="CA384" s="129"/>
      <c r="CB384" s="129"/>
      <c r="CC384" s="129"/>
      <c r="CD384" s="129"/>
      <c r="CE384" s="129"/>
      <c r="CF384" s="129"/>
      <c r="CG384" s="129"/>
      <c r="CH384" s="129"/>
      <c r="CI384" s="129"/>
      <c r="CJ384" s="129"/>
      <c r="CK384" s="129"/>
      <c r="CL384" s="129"/>
      <c r="CM384" s="129"/>
      <c r="CN384" s="129"/>
      <c r="CO384" s="129"/>
      <c r="CP384" s="129"/>
      <c r="CQ384" s="129"/>
      <c r="CR384" s="129"/>
      <c r="CS384" s="129"/>
      <c r="CT384" s="129"/>
      <c r="CU384" s="129"/>
      <c r="CV384" s="129"/>
      <c r="CW384" s="129"/>
      <c r="CX384" s="129"/>
      <c r="CY384" s="129"/>
      <c r="CZ384" s="129"/>
      <c r="DA384" s="129"/>
      <c r="DB384" s="129"/>
      <c r="DC384" s="129"/>
      <c r="DD384" s="129"/>
      <c r="DE384" s="129"/>
      <c r="DF384" s="129"/>
      <c r="DG384" s="129"/>
      <c r="DH384" s="129"/>
      <c r="DI384" s="129"/>
      <c r="DJ384" s="129"/>
      <c r="DK384" s="129"/>
      <c r="DL384" s="129"/>
      <c r="DM384" s="129"/>
      <c r="DN384" s="129"/>
      <c r="DO384" s="129"/>
      <c r="DP384" s="129"/>
      <c r="DQ384" s="129"/>
      <c r="DR384" s="129"/>
      <c r="DS384" s="129"/>
      <c r="DT384" s="129"/>
      <c r="DU384" s="129"/>
      <c r="DV384" s="129"/>
      <c r="DW384" s="129"/>
      <c r="DX384" s="129"/>
      <c r="DY384" s="129"/>
      <c r="DZ384" s="129"/>
      <c r="EA384" s="129"/>
      <c r="EB384" s="129"/>
      <c r="EC384" s="129"/>
      <c r="ED384" s="129"/>
      <c r="EE384" s="129"/>
      <c r="EF384" s="129"/>
      <c r="EG384" s="129"/>
      <c r="EH384" s="129"/>
      <c r="EI384" s="129"/>
      <c r="EJ384" s="129"/>
      <c r="EK384" s="129"/>
      <c r="EL384" s="129"/>
      <c r="EM384" s="129"/>
      <c r="EN384" s="129"/>
      <c r="EO384" s="129"/>
      <c r="EP384" s="129"/>
      <c r="EQ384" s="129"/>
      <c r="ER384" s="129"/>
      <c r="ES384" s="129"/>
      <c r="ET384" s="129"/>
      <c r="EU384" s="129"/>
      <c r="EV384" s="129"/>
      <c r="EW384" s="129"/>
      <c r="EX384" s="129"/>
      <c r="EY384" s="129"/>
      <c r="EZ384" s="129"/>
      <c r="FA384" s="129"/>
      <c r="FB384" s="129"/>
      <c r="FC384" s="129"/>
      <c r="FD384" s="129"/>
      <c r="FE384" s="129"/>
      <c r="FF384" s="129"/>
      <c r="FG384" s="129"/>
      <c r="FH384" s="129"/>
      <c r="FI384" s="129"/>
      <c r="FJ384" s="129"/>
      <c r="FK384" s="129"/>
      <c r="FL384" s="129"/>
      <c r="FM384" s="129"/>
      <c r="FN384" s="129"/>
    </row>
    <row r="385" spans="1:170" s="210" customFormat="1">
      <c r="A385" s="178"/>
      <c r="B385" s="333"/>
      <c r="C385" s="169" t="s">
        <v>280</v>
      </c>
      <c r="D385" s="334"/>
      <c r="E385" s="698">
        <v>575</v>
      </c>
      <c r="F385" s="653" t="s">
        <v>100</v>
      </c>
      <c r="G385" s="698">
        <f>E385</f>
        <v>575</v>
      </c>
      <c r="H385" s="185"/>
      <c r="I385" s="246"/>
      <c r="K385" s="129"/>
      <c r="L385" s="129"/>
      <c r="M385" s="129"/>
      <c r="N385" s="129"/>
      <c r="O385" s="129"/>
      <c r="P385" s="129"/>
      <c r="Q385" s="129"/>
      <c r="R385" s="129"/>
      <c r="S385" s="129"/>
      <c r="T385" s="129"/>
      <c r="U385" s="129"/>
      <c r="V385" s="129"/>
      <c r="W385" s="129"/>
      <c r="X385" s="129"/>
      <c r="Y385" s="129"/>
      <c r="Z385" s="129"/>
      <c r="AA385" s="129"/>
      <c r="AB385" s="129"/>
      <c r="AC385" s="129"/>
      <c r="AD385" s="129"/>
      <c r="AE385" s="129"/>
      <c r="AF385" s="129"/>
      <c r="AG385" s="129"/>
      <c r="AH385" s="129"/>
      <c r="AI385" s="129"/>
      <c r="AJ385" s="129"/>
      <c r="AK385" s="129"/>
      <c r="AL385" s="129"/>
      <c r="AM385" s="129"/>
      <c r="AN385" s="129"/>
      <c r="AO385" s="129"/>
      <c r="AP385" s="129"/>
      <c r="AQ385" s="129"/>
      <c r="AR385" s="129"/>
      <c r="AS385" s="129"/>
      <c r="AT385" s="129"/>
      <c r="AU385" s="129"/>
      <c r="AV385" s="129"/>
      <c r="AW385" s="129"/>
      <c r="AX385" s="129"/>
      <c r="AY385" s="129"/>
      <c r="AZ385" s="129"/>
      <c r="BA385" s="129"/>
      <c r="BB385" s="129"/>
      <c r="BC385" s="129"/>
      <c r="BD385" s="129"/>
      <c r="BE385" s="129"/>
      <c r="BF385" s="129"/>
      <c r="BG385" s="129"/>
      <c r="BH385" s="129"/>
      <c r="BI385" s="129"/>
      <c r="BJ385" s="129"/>
      <c r="BK385" s="129"/>
      <c r="BL385" s="129"/>
      <c r="BM385" s="129"/>
      <c r="BN385" s="129"/>
      <c r="BO385" s="129"/>
      <c r="BP385" s="129"/>
      <c r="BQ385" s="129"/>
      <c r="BR385" s="129"/>
      <c r="BS385" s="129"/>
      <c r="BT385" s="129"/>
      <c r="BU385" s="129"/>
      <c r="BV385" s="129"/>
      <c r="BW385" s="129"/>
      <c r="BX385" s="129"/>
      <c r="BY385" s="129"/>
      <c r="BZ385" s="129"/>
      <c r="CA385" s="129"/>
      <c r="CB385" s="129"/>
      <c r="CC385" s="129"/>
      <c r="CD385" s="129"/>
      <c r="CE385" s="129"/>
      <c r="CF385" s="129"/>
      <c r="CG385" s="129"/>
      <c r="CH385" s="129"/>
      <c r="CI385" s="129"/>
      <c r="CJ385" s="129"/>
      <c r="CK385" s="129"/>
      <c r="CL385" s="129"/>
      <c r="CM385" s="129"/>
      <c r="CN385" s="129"/>
      <c r="CO385" s="129"/>
      <c r="CP385" s="129"/>
      <c r="CQ385" s="129"/>
      <c r="CR385" s="129"/>
      <c r="CS385" s="129"/>
      <c r="CT385" s="129"/>
      <c r="CU385" s="129"/>
      <c r="CV385" s="129"/>
      <c r="CW385" s="129"/>
      <c r="CX385" s="129"/>
      <c r="CY385" s="129"/>
      <c r="CZ385" s="129"/>
      <c r="DA385" s="129"/>
      <c r="DB385" s="129"/>
      <c r="DC385" s="129"/>
      <c r="DD385" s="129"/>
      <c r="DE385" s="129"/>
      <c r="DF385" s="129"/>
      <c r="DG385" s="129"/>
      <c r="DH385" s="129"/>
      <c r="DI385" s="129"/>
      <c r="DJ385" s="129"/>
      <c r="DK385" s="129"/>
      <c r="DL385" s="129"/>
      <c r="DM385" s="129"/>
      <c r="DN385" s="129"/>
      <c r="DO385" s="129"/>
      <c r="DP385" s="129"/>
      <c r="DQ385" s="129"/>
      <c r="DR385" s="129"/>
      <c r="DS385" s="129"/>
      <c r="DT385" s="129"/>
      <c r="DU385" s="129"/>
      <c r="DV385" s="129"/>
      <c r="DW385" s="129"/>
      <c r="DX385" s="129"/>
      <c r="DY385" s="129"/>
      <c r="DZ385" s="129"/>
      <c r="EA385" s="129"/>
      <c r="EB385" s="129"/>
      <c r="EC385" s="129"/>
      <c r="ED385" s="129"/>
      <c r="EE385" s="129"/>
      <c r="EF385" s="129"/>
      <c r="EG385" s="129"/>
      <c r="EH385" s="129"/>
      <c r="EI385" s="129"/>
      <c r="EJ385" s="129"/>
      <c r="EK385" s="129"/>
      <c r="EL385" s="129"/>
      <c r="EM385" s="129"/>
      <c r="EN385" s="129"/>
      <c r="EO385" s="129"/>
      <c r="EP385" s="129"/>
      <c r="EQ385" s="129"/>
      <c r="ER385" s="129"/>
      <c r="ES385" s="129"/>
      <c r="ET385" s="129"/>
      <c r="EU385" s="129"/>
      <c r="EV385" s="129"/>
      <c r="EW385" s="129"/>
      <c r="EX385" s="129"/>
      <c r="EY385" s="129"/>
      <c r="EZ385" s="129"/>
      <c r="FA385" s="129"/>
      <c r="FB385" s="129"/>
      <c r="FC385" s="129"/>
      <c r="FD385" s="129"/>
      <c r="FE385" s="129"/>
      <c r="FF385" s="129"/>
      <c r="FG385" s="129"/>
      <c r="FH385" s="129"/>
      <c r="FI385" s="129"/>
      <c r="FJ385" s="129"/>
      <c r="FK385" s="129"/>
      <c r="FL385" s="129"/>
      <c r="FM385" s="129"/>
      <c r="FN385" s="129"/>
    </row>
    <row r="386" spans="1:170" s="210" customFormat="1">
      <c r="A386" s="178">
        <v>58</v>
      </c>
      <c r="B386" s="333"/>
      <c r="C386" s="231"/>
      <c r="D386" s="334"/>
      <c r="E386" s="602" t="s">
        <v>218</v>
      </c>
      <c r="F386" s="653" t="s">
        <v>67</v>
      </c>
      <c r="G386" s="654">
        <f>G387</f>
        <v>145</v>
      </c>
      <c r="H386" s="185"/>
      <c r="I386" s="246"/>
      <c r="K386" s="129"/>
      <c r="L386" s="129"/>
      <c r="M386" s="129"/>
      <c r="N386" s="129"/>
      <c r="O386" s="129"/>
      <c r="P386" s="129"/>
      <c r="Q386" s="129"/>
      <c r="R386" s="129"/>
      <c r="S386" s="129"/>
      <c r="T386" s="129"/>
      <c r="U386" s="129"/>
      <c r="V386" s="129"/>
      <c r="W386" s="129"/>
      <c r="X386" s="129"/>
      <c r="Y386" s="129"/>
      <c r="Z386" s="129"/>
      <c r="AA386" s="129"/>
      <c r="AB386" s="129"/>
      <c r="AC386" s="129"/>
      <c r="AD386" s="129"/>
      <c r="AE386" s="129"/>
      <c r="AF386" s="129"/>
      <c r="AG386" s="129"/>
      <c r="AH386" s="129"/>
      <c r="AI386" s="129"/>
      <c r="AJ386" s="129"/>
      <c r="AK386" s="129"/>
      <c r="AL386" s="129"/>
      <c r="AM386" s="129"/>
      <c r="AN386" s="129"/>
      <c r="AO386" s="129"/>
      <c r="AP386" s="129"/>
      <c r="AQ386" s="129"/>
      <c r="AR386" s="129"/>
      <c r="AS386" s="129"/>
      <c r="AT386" s="129"/>
      <c r="AU386" s="129"/>
      <c r="AV386" s="129"/>
      <c r="AW386" s="129"/>
      <c r="AX386" s="129"/>
      <c r="AY386" s="129"/>
      <c r="AZ386" s="129"/>
      <c r="BA386" s="129"/>
      <c r="BB386" s="129"/>
      <c r="BC386" s="129"/>
      <c r="BD386" s="129"/>
      <c r="BE386" s="129"/>
      <c r="BF386" s="129"/>
      <c r="BG386" s="129"/>
      <c r="BH386" s="129"/>
      <c r="BI386" s="129"/>
      <c r="BJ386" s="129"/>
      <c r="BK386" s="129"/>
      <c r="BL386" s="129"/>
      <c r="BM386" s="129"/>
      <c r="BN386" s="129"/>
      <c r="BO386" s="129"/>
      <c r="BP386" s="129"/>
      <c r="BQ386" s="129"/>
      <c r="BR386" s="129"/>
      <c r="BS386" s="129"/>
      <c r="BT386" s="129"/>
      <c r="BU386" s="129"/>
      <c r="BV386" s="129"/>
      <c r="BW386" s="129"/>
      <c r="BX386" s="129"/>
      <c r="BY386" s="129"/>
      <c r="BZ386" s="129"/>
      <c r="CA386" s="129"/>
      <c r="CB386" s="129"/>
      <c r="CC386" s="129"/>
      <c r="CD386" s="129"/>
      <c r="CE386" s="129"/>
      <c r="CF386" s="129"/>
      <c r="CG386" s="129"/>
      <c r="CH386" s="129"/>
      <c r="CI386" s="129"/>
      <c r="CJ386" s="129"/>
      <c r="CK386" s="129"/>
      <c r="CL386" s="129"/>
      <c r="CM386" s="129"/>
      <c r="CN386" s="129"/>
      <c r="CO386" s="129"/>
      <c r="CP386" s="129"/>
      <c r="CQ386" s="129"/>
      <c r="CR386" s="129"/>
      <c r="CS386" s="129"/>
      <c r="CT386" s="129"/>
      <c r="CU386" s="129"/>
      <c r="CV386" s="129"/>
      <c r="CW386" s="129"/>
      <c r="CX386" s="129"/>
      <c r="CY386" s="129"/>
      <c r="CZ386" s="129"/>
      <c r="DA386" s="129"/>
      <c r="DB386" s="129"/>
      <c r="DC386" s="129"/>
      <c r="DD386" s="129"/>
      <c r="DE386" s="129"/>
      <c r="DF386" s="129"/>
      <c r="DG386" s="129"/>
      <c r="DH386" s="129"/>
      <c r="DI386" s="129"/>
      <c r="DJ386" s="129"/>
      <c r="DK386" s="129"/>
      <c r="DL386" s="129"/>
      <c r="DM386" s="129"/>
      <c r="DN386" s="129"/>
      <c r="DO386" s="129"/>
      <c r="DP386" s="129"/>
      <c r="DQ386" s="129"/>
      <c r="DR386" s="129"/>
      <c r="DS386" s="129"/>
      <c r="DT386" s="129"/>
      <c r="DU386" s="129"/>
      <c r="DV386" s="129"/>
      <c r="DW386" s="129"/>
      <c r="DX386" s="129"/>
      <c r="DY386" s="129"/>
      <c r="DZ386" s="129"/>
      <c r="EA386" s="129"/>
      <c r="EB386" s="129"/>
      <c r="EC386" s="129"/>
      <c r="ED386" s="129"/>
      <c r="EE386" s="129"/>
      <c r="EF386" s="129"/>
      <c r="EG386" s="129"/>
      <c r="EH386" s="129"/>
      <c r="EI386" s="129"/>
      <c r="EJ386" s="129"/>
      <c r="EK386" s="129"/>
      <c r="EL386" s="129"/>
      <c r="EM386" s="129"/>
      <c r="EN386" s="129"/>
      <c r="EO386" s="129"/>
      <c r="EP386" s="129"/>
      <c r="EQ386" s="129"/>
      <c r="ER386" s="129"/>
      <c r="ES386" s="129"/>
      <c r="ET386" s="129"/>
      <c r="EU386" s="129"/>
      <c r="EV386" s="129"/>
      <c r="EW386" s="129"/>
      <c r="EX386" s="129"/>
      <c r="EY386" s="129"/>
      <c r="EZ386" s="129"/>
      <c r="FA386" s="129"/>
      <c r="FB386" s="129"/>
      <c r="FC386" s="129"/>
      <c r="FD386" s="129"/>
      <c r="FE386" s="129"/>
      <c r="FF386" s="129"/>
      <c r="FG386" s="129"/>
      <c r="FH386" s="129"/>
      <c r="FI386" s="129"/>
      <c r="FJ386" s="129"/>
      <c r="FK386" s="129"/>
      <c r="FL386" s="129"/>
      <c r="FM386" s="129"/>
      <c r="FN386" s="129"/>
    </row>
    <row r="387" spans="1:170" s="210" customFormat="1">
      <c r="A387" s="178"/>
      <c r="B387" s="333"/>
      <c r="C387" s="169" t="s">
        <v>181</v>
      </c>
      <c r="D387" s="334"/>
      <c r="E387" s="698">
        <v>200</v>
      </c>
      <c r="F387" s="653" t="s">
        <v>100</v>
      </c>
      <c r="G387" s="698">
        <v>145</v>
      </c>
      <c r="H387" s="185"/>
      <c r="I387" s="246"/>
      <c r="K387" s="129"/>
      <c r="L387" s="129"/>
      <c r="M387" s="129"/>
      <c r="N387" s="129"/>
      <c r="O387" s="129"/>
      <c r="P387" s="129"/>
      <c r="Q387" s="129"/>
      <c r="R387" s="129"/>
      <c r="S387" s="129"/>
      <c r="T387" s="129"/>
      <c r="U387" s="129"/>
      <c r="V387" s="129"/>
      <c r="W387" s="129"/>
      <c r="X387" s="129"/>
      <c r="Y387" s="129"/>
      <c r="Z387" s="129"/>
      <c r="AA387" s="129"/>
      <c r="AB387" s="129"/>
      <c r="AC387" s="129"/>
      <c r="AD387" s="129"/>
      <c r="AE387" s="129"/>
      <c r="AF387" s="129"/>
      <c r="AG387" s="129"/>
      <c r="AH387" s="129"/>
      <c r="AI387" s="129"/>
      <c r="AJ387" s="129"/>
      <c r="AK387" s="129"/>
      <c r="AL387" s="129"/>
      <c r="AM387" s="129"/>
      <c r="AN387" s="129"/>
      <c r="AO387" s="129"/>
      <c r="AP387" s="129"/>
      <c r="AQ387" s="129"/>
      <c r="AR387" s="129"/>
      <c r="AS387" s="129"/>
      <c r="AT387" s="129"/>
      <c r="AU387" s="129"/>
      <c r="AV387" s="129"/>
      <c r="AW387" s="129"/>
      <c r="AX387" s="129"/>
      <c r="AY387" s="129"/>
      <c r="AZ387" s="129"/>
      <c r="BA387" s="129"/>
      <c r="BB387" s="129"/>
      <c r="BC387" s="129"/>
      <c r="BD387" s="129"/>
      <c r="BE387" s="129"/>
      <c r="BF387" s="129"/>
      <c r="BG387" s="129"/>
      <c r="BH387" s="129"/>
      <c r="BI387" s="129"/>
      <c r="BJ387" s="129"/>
      <c r="BK387" s="129"/>
      <c r="BL387" s="129"/>
      <c r="BM387" s="129"/>
      <c r="BN387" s="129"/>
      <c r="BO387" s="129"/>
      <c r="BP387" s="129"/>
      <c r="BQ387" s="129"/>
      <c r="BR387" s="129"/>
      <c r="BS387" s="129"/>
      <c r="BT387" s="129"/>
      <c r="BU387" s="129"/>
      <c r="BV387" s="129"/>
      <c r="BW387" s="129"/>
      <c r="BX387" s="129"/>
      <c r="BY387" s="129"/>
      <c r="BZ387" s="129"/>
      <c r="CA387" s="129"/>
      <c r="CB387" s="129"/>
      <c r="CC387" s="129"/>
      <c r="CD387" s="129"/>
      <c r="CE387" s="129"/>
      <c r="CF387" s="129"/>
      <c r="CG387" s="129"/>
      <c r="CH387" s="129"/>
      <c r="CI387" s="129"/>
      <c r="CJ387" s="129"/>
      <c r="CK387" s="129"/>
      <c r="CL387" s="129"/>
      <c r="CM387" s="129"/>
      <c r="CN387" s="129"/>
      <c r="CO387" s="129"/>
      <c r="CP387" s="129"/>
      <c r="CQ387" s="129"/>
      <c r="CR387" s="129"/>
      <c r="CS387" s="129"/>
      <c r="CT387" s="129"/>
      <c r="CU387" s="129"/>
      <c r="CV387" s="129"/>
      <c r="CW387" s="129"/>
      <c r="CX387" s="129"/>
      <c r="CY387" s="129"/>
      <c r="CZ387" s="129"/>
      <c r="DA387" s="129"/>
      <c r="DB387" s="129"/>
      <c r="DC387" s="129"/>
      <c r="DD387" s="129"/>
      <c r="DE387" s="129"/>
      <c r="DF387" s="129"/>
      <c r="DG387" s="129"/>
      <c r="DH387" s="129"/>
      <c r="DI387" s="129"/>
      <c r="DJ387" s="129"/>
      <c r="DK387" s="129"/>
      <c r="DL387" s="129"/>
      <c r="DM387" s="129"/>
      <c r="DN387" s="129"/>
      <c r="DO387" s="129"/>
      <c r="DP387" s="129"/>
      <c r="DQ387" s="129"/>
      <c r="DR387" s="129"/>
      <c r="DS387" s="129"/>
      <c r="DT387" s="129"/>
      <c r="DU387" s="129"/>
      <c r="DV387" s="129"/>
      <c r="DW387" s="129"/>
      <c r="DX387" s="129"/>
      <c r="DY387" s="129"/>
      <c r="DZ387" s="129"/>
      <c r="EA387" s="129"/>
      <c r="EB387" s="129"/>
      <c r="EC387" s="129"/>
      <c r="ED387" s="129"/>
      <c r="EE387" s="129"/>
      <c r="EF387" s="129"/>
      <c r="EG387" s="129"/>
      <c r="EH387" s="129"/>
      <c r="EI387" s="129"/>
      <c r="EJ387" s="129"/>
      <c r="EK387" s="129"/>
      <c r="EL387" s="129"/>
      <c r="EM387" s="129"/>
      <c r="EN387" s="129"/>
      <c r="EO387" s="129"/>
      <c r="EP387" s="129"/>
      <c r="EQ387" s="129"/>
      <c r="ER387" s="129"/>
      <c r="ES387" s="129"/>
      <c r="ET387" s="129"/>
      <c r="EU387" s="129"/>
      <c r="EV387" s="129"/>
      <c r="EW387" s="129"/>
      <c r="EX387" s="129"/>
      <c r="EY387" s="129"/>
      <c r="EZ387" s="129"/>
      <c r="FA387" s="129"/>
      <c r="FB387" s="129"/>
      <c r="FC387" s="129"/>
      <c r="FD387" s="129"/>
      <c r="FE387" s="129"/>
      <c r="FF387" s="129"/>
      <c r="FG387" s="129"/>
      <c r="FH387" s="129"/>
      <c r="FI387" s="129"/>
      <c r="FJ387" s="129"/>
      <c r="FK387" s="129"/>
      <c r="FL387" s="129"/>
      <c r="FM387" s="129"/>
      <c r="FN387" s="129"/>
    </row>
    <row r="388" spans="1:170" s="210" customFormat="1">
      <c r="A388" s="178">
        <v>59</v>
      </c>
      <c r="B388" s="333"/>
      <c r="C388" s="231"/>
      <c r="D388" s="334"/>
      <c r="E388" s="602" t="s">
        <v>219</v>
      </c>
      <c r="F388" s="653" t="s">
        <v>67</v>
      </c>
      <c r="G388" s="654">
        <f>G389</f>
        <v>55</v>
      </c>
      <c r="H388" s="185"/>
      <c r="I388" s="246"/>
      <c r="K388" s="129"/>
      <c r="L388" s="129"/>
      <c r="M388" s="129"/>
      <c r="N388" s="129"/>
      <c r="O388" s="129"/>
      <c r="P388" s="129"/>
      <c r="Q388" s="129"/>
      <c r="R388" s="129"/>
      <c r="S388" s="129"/>
      <c r="T388" s="129"/>
      <c r="U388" s="129"/>
      <c r="V388" s="129"/>
      <c r="W388" s="129"/>
      <c r="X388" s="129"/>
      <c r="Y388" s="129"/>
      <c r="Z388" s="129"/>
      <c r="AA388" s="129"/>
      <c r="AB388" s="129"/>
      <c r="AC388" s="129"/>
      <c r="AD388" s="129"/>
      <c r="AE388" s="129"/>
      <c r="AF388" s="129"/>
      <c r="AG388" s="129"/>
      <c r="AH388" s="129"/>
      <c r="AI388" s="129"/>
      <c r="AJ388" s="129"/>
      <c r="AK388" s="129"/>
      <c r="AL388" s="129"/>
      <c r="AM388" s="129"/>
      <c r="AN388" s="129"/>
      <c r="AO388" s="129"/>
      <c r="AP388" s="129"/>
      <c r="AQ388" s="129"/>
      <c r="AR388" s="129"/>
      <c r="AS388" s="129"/>
      <c r="AT388" s="129"/>
      <c r="AU388" s="129"/>
      <c r="AV388" s="129"/>
      <c r="AW388" s="129"/>
      <c r="AX388" s="129"/>
      <c r="AY388" s="129"/>
      <c r="AZ388" s="129"/>
      <c r="BA388" s="129"/>
      <c r="BB388" s="129"/>
      <c r="BC388" s="129"/>
      <c r="BD388" s="129"/>
      <c r="BE388" s="129"/>
      <c r="BF388" s="129"/>
      <c r="BG388" s="129"/>
      <c r="BH388" s="129"/>
      <c r="BI388" s="129"/>
      <c r="BJ388" s="129"/>
      <c r="BK388" s="129"/>
      <c r="BL388" s="129"/>
      <c r="BM388" s="129"/>
      <c r="BN388" s="129"/>
      <c r="BO388" s="129"/>
      <c r="BP388" s="129"/>
      <c r="BQ388" s="129"/>
      <c r="BR388" s="129"/>
      <c r="BS388" s="129"/>
      <c r="BT388" s="129"/>
      <c r="BU388" s="129"/>
      <c r="BV388" s="129"/>
      <c r="BW388" s="129"/>
      <c r="BX388" s="129"/>
      <c r="BY388" s="129"/>
      <c r="BZ388" s="129"/>
      <c r="CA388" s="129"/>
      <c r="CB388" s="129"/>
      <c r="CC388" s="129"/>
      <c r="CD388" s="129"/>
      <c r="CE388" s="129"/>
      <c r="CF388" s="129"/>
      <c r="CG388" s="129"/>
      <c r="CH388" s="129"/>
      <c r="CI388" s="129"/>
      <c r="CJ388" s="129"/>
      <c r="CK388" s="129"/>
      <c r="CL388" s="129"/>
      <c r="CM388" s="129"/>
      <c r="CN388" s="129"/>
      <c r="CO388" s="129"/>
      <c r="CP388" s="129"/>
      <c r="CQ388" s="129"/>
      <c r="CR388" s="129"/>
      <c r="CS388" s="129"/>
      <c r="CT388" s="129"/>
      <c r="CU388" s="129"/>
      <c r="CV388" s="129"/>
      <c r="CW388" s="129"/>
      <c r="CX388" s="129"/>
      <c r="CY388" s="129"/>
      <c r="CZ388" s="129"/>
      <c r="DA388" s="129"/>
      <c r="DB388" s="129"/>
      <c r="DC388" s="129"/>
      <c r="DD388" s="129"/>
      <c r="DE388" s="129"/>
      <c r="DF388" s="129"/>
      <c r="DG388" s="129"/>
      <c r="DH388" s="129"/>
      <c r="DI388" s="129"/>
      <c r="DJ388" s="129"/>
      <c r="DK388" s="129"/>
      <c r="DL388" s="129"/>
      <c r="DM388" s="129"/>
      <c r="DN388" s="129"/>
      <c r="DO388" s="129"/>
      <c r="DP388" s="129"/>
      <c r="DQ388" s="129"/>
      <c r="DR388" s="129"/>
      <c r="DS388" s="129"/>
      <c r="DT388" s="129"/>
      <c r="DU388" s="129"/>
      <c r="DV388" s="129"/>
      <c r="DW388" s="129"/>
      <c r="DX388" s="129"/>
      <c r="DY388" s="129"/>
      <c r="DZ388" s="129"/>
      <c r="EA388" s="129"/>
      <c r="EB388" s="129"/>
      <c r="EC388" s="129"/>
      <c r="ED388" s="129"/>
      <c r="EE388" s="129"/>
      <c r="EF388" s="129"/>
      <c r="EG388" s="129"/>
      <c r="EH388" s="129"/>
      <c r="EI388" s="129"/>
      <c r="EJ388" s="129"/>
      <c r="EK388" s="129"/>
      <c r="EL388" s="129"/>
      <c r="EM388" s="129"/>
      <c r="EN388" s="129"/>
      <c r="EO388" s="129"/>
      <c r="EP388" s="129"/>
      <c r="EQ388" s="129"/>
      <c r="ER388" s="129"/>
      <c r="ES388" s="129"/>
      <c r="ET388" s="129"/>
      <c r="EU388" s="129"/>
      <c r="EV388" s="129"/>
      <c r="EW388" s="129"/>
      <c r="EX388" s="129"/>
      <c r="EY388" s="129"/>
      <c r="EZ388" s="129"/>
      <c r="FA388" s="129"/>
      <c r="FB388" s="129"/>
      <c r="FC388" s="129"/>
      <c r="FD388" s="129"/>
      <c r="FE388" s="129"/>
      <c r="FF388" s="129"/>
      <c r="FG388" s="129"/>
      <c r="FH388" s="129"/>
      <c r="FI388" s="129"/>
      <c r="FJ388" s="129"/>
      <c r="FK388" s="129"/>
      <c r="FL388" s="129"/>
      <c r="FM388" s="129"/>
      <c r="FN388" s="129"/>
    </row>
    <row r="389" spans="1:170" s="210" customFormat="1">
      <c r="A389" s="178"/>
      <c r="B389" s="333"/>
      <c r="C389" s="169" t="s">
        <v>281</v>
      </c>
      <c r="D389" s="334"/>
      <c r="E389" s="698">
        <v>55</v>
      </c>
      <c r="F389" s="653" t="s">
        <v>100</v>
      </c>
      <c r="G389" s="698">
        <f>E389</f>
        <v>55</v>
      </c>
      <c r="H389" s="185"/>
      <c r="I389" s="246"/>
      <c r="K389" s="129"/>
      <c r="L389" s="129"/>
      <c r="M389" s="129"/>
      <c r="N389" s="129"/>
      <c r="O389" s="129"/>
      <c r="P389" s="129"/>
      <c r="Q389" s="129"/>
      <c r="R389" s="129"/>
      <c r="S389" s="129"/>
      <c r="T389" s="129"/>
      <c r="U389" s="129"/>
      <c r="V389" s="129"/>
      <c r="W389" s="129"/>
      <c r="X389" s="129"/>
      <c r="Y389" s="129"/>
      <c r="Z389" s="129"/>
      <c r="AA389" s="129"/>
      <c r="AB389" s="129"/>
      <c r="AC389" s="129"/>
      <c r="AD389" s="129"/>
      <c r="AE389" s="129"/>
      <c r="AF389" s="129"/>
      <c r="AG389" s="129"/>
      <c r="AH389" s="129"/>
      <c r="AI389" s="129"/>
      <c r="AJ389" s="129"/>
      <c r="AK389" s="129"/>
      <c r="AL389" s="129"/>
      <c r="AM389" s="129"/>
      <c r="AN389" s="129"/>
      <c r="AO389" s="129"/>
      <c r="AP389" s="129"/>
      <c r="AQ389" s="129"/>
      <c r="AR389" s="129"/>
      <c r="AS389" s="129"/>
      <c r="AT389" s="129"/>
      <c r="AU389" s="129"/>
      <c r="AV389" s="129"/>
      <c r="AW389" s="129"/>
      <c r="AX389" s="129"/>
      <c r="AY389" s="129"/>
      <c r="AZ389" s="129"/>
      <c r="BA389" s="129"/>
      <c r="BB389" s="129"/>
      <c r="BC389" s="129"/>
      <c r="BD389" s="129"/>
      <c r="BE389" s="129"/>
      <c r="BF389" s="129"/>
      <c r="BG389" s="129"/>
      <c r="BH389" s="129"/>
      <c r="BI389" s="129"/>
      <c r="BJ389" s="129"/>
      <c r="BK389" s="129"/>
      <c r="BL389" s="129"/>
      <c r="BM389" s="129"/>
      <c r="BN389" s="129"/>
      <c r="BO389" s="129"/>
      <c r="BP389" s="129"/>
      <c r="BQ389" s="129"/>
      <c r="BR389" s="129"/>
      <c r="BS389" s="129"/>
      <c r="BT389" s="129"/>
      <c r="BU389" s="129"/>
      <c r="BV389" s="129"/>
      <c r="BW389" s="129"/>
      <c r="BX389" s="129"/>
      <c r="BY389" s="129"/>
      <c r="BZ389" s="129"/>
      <c r="CA389" s="129"/>
      <c r="CB389" s="129"/>
      <c r="CC389" s="129"/>
      <c r="CD389" s="129"/>
      <c r="CE389" s="129"/>
      <c r="CF389" s="129"/>
      <c r="CG389" s="129"/>
      <c r="CH389" s="129"/>
      <c r="CI389" s="129"/>
      <c r="CJ389" s="129"/>
      <c r="CK389" s="129"/>
      <c r="CL389" s="129"/>
      <c r="CM389" s="129"/>
      <c r="CN389" s="129"/>
      <c r="CO389" s="129"/>
      <c r="CP389" s="129"/>
      <c r="CQ389" s="129"/>
      <c r="CR389" s="129"/>
      <c r="CS389" s="129"/>
      <c r="CT389" s="129"/>
      <c r="CU389" s="129"/>
      <c r="CV389" s="129"/>
      <c r="CW389" s="129"/>
      <c r="CX389" s="129"/>
      <c r="CY389" s="129"/>
      <c r="CZ389" s="129"/>
      <c r="DA389" s="129"/>
      <c r="DB389" s="129"/>
      <c r="DC389" s="129"/>
      <c r="DD389" s="129"/>
      <c r="DE389" s="129"/>
      <c r="DF389" s="129"/>
      <c r="DG389" s="129"/>
      <c r="DH389" s="129"/>
      <c r="DI389" s="129"/>
      <c r="DJ389" s="129"/>
      <c r="DK389" s="129"/>
      <c r="DL389" s="129"/>
      <c r="DM389" s="129"/>
      <c r="DN389" s="129"/>
      <c r="DO389" s="129"/>
      <c r="DP389" s="129"/>
      <c r="DQ389" s="129"/>
      <c r="DR389" s="129"/>
      <c r="DS389" s="129"/>
      <c r="DT389" s="129"/>
      <c r="DU389" s="129"/>
      <c r="DV389" s="129"/>
      <c r="DW389" s="129"/>
      <c r="DX389" s="129"/>
      <c r="DY389" s="129"/>
      <c r="DZ389" s="129"/>
      <c r="EA389" s="129"/>
      <c r="EB389" s="129"/>
      <c r="EC389" s="129"/>
      <c r="ED389" s="129"/>
      <c r="EE389" s="129"/>
      <c r="EF389" s="129"/>
      <c r="EG389" s="129"/>
      <c r="EH389" s="129"/>
      <c r="EI389" s="129"/>
      <c r="EJ389" s="129"/>
      <c r="EK389" s="129"/>
      <c r="EL389" s="129"/>
      <c r="EM389" s="129"/>
      <c r="EN389" s="129"/>
      <c r="EO389" s="129"/>
      <c r="EP389" s="129"/>
      <c r="EQ389" s="129"/>
      <c r="ER389" s="129"/>
      <c r="ES389" s="129"/>
      <c r="ET389" s="129"/>
      <c r="EU389" s="129"/>
      <c r="EV389" s="129"/>
      <c r="EW389" s="129"/>
      <c r="EX389" s="129"/>
      <c r="EY389" s="129"/>
      <c r="EZ389" s="129"/>
      <c r="FA389" s="129"/>
      <c r="FB389" s="129"/>
      <c r="FC389" s="129"/>
      <c r="FD389" s="129"/>
      <c r="FE389" s="129"/>
      <c r="FF389" s="129"/>
      <c r="FG389" s="129"/>
      <c r="FH389" s="129"/>
      <c r="FI389" s="129"/>
      <c r="FJ389" s="129"/>
      <c r="FK389" s="129"/>
      <c r="FL389" s="129"/>
      <c r="FM389" s="129"/>
      <c r="FN389" s="129"/>
    </row>
    <row r="390" spans="1:170" s="210" customFormat="1" ht="25.5">
      <c r="A390" s="178">
        <v>60</v>
      </c>
      <c r="B390" s="333"/>
      <c r="C390" s="231"/>
      <c r="D390" s="334"/>
      <c r="E390" s="602" t="s">
        <v>239</v>
      </c>
      <c r="F390" s="653" t="s">
        <v>67</v>
      </c>
      <c r="G390" s="654">
        <f>G391</f>
        <v>155</v>
      </c>
      <c r="H390" s="185"/>
      <c r="I390" s="246"/>
      <c r="K390" s="129"/>
      <c r="L390" s="129"/>
      <c r="M390" s="129"/>
      <c r="N390" s="129"/>
      <c r="O390" s="129"/>
      <c r="P390" s="129"/>
      <c r="Q390" s="129"/>
      <c r="R390" s="129"/>
      <c r="S390" s="129"/>
      <c r="T390" s="129"/>
      <c r="U390" s="129"/>
      <c r="V390" s="129"/>
      <c r="W390" s="129"/>
      <c r="X390" s="129"/>
      <c r="Y390" s="129"/>
      <c r="Z390" s="129"/>
      <c r="AA390" s="129"/>
      <c r="AB390" s="129"/>
      <c r="AC390" s="129"/>
      <c r="AD390" s="129"/>
      <c r="AE390" s="129"/>
      <c r="AF390" s="129"/>
      <c r="AG390" s="129"/>
      <c r="AH390" s="129"/>
      <c r="AI390" s="129"/>
      <c r="AJ390" s="129"/>
      <c r="AK390" s="129"/>
      <c r="AL390" s="129"/>
      <c r="AM390" s="129"/>
      <c r="AN390" s="129"/>
      <c r="AO390" s="129"/>
      <c r="AP390" s="129"/>
      <c r="AQ390" s="129"/>
      <c r="AR390" s="129"/>
      <c r="AS390" s="129"/>
      <c r="AT390" s="129"/>
      <c r="AU390" s="129"/>
      <c r="AV390" s="129"/>
      <c r="AW390" s="129"/>
      <c r="AX390" s="129"/>
      <c r="AY390" s="129"/>
      <c r="AZ390" s="129"/>
      <c r="BA390" s="129"/>
      <c r="BB390" s="129"/>
      <c r="BC390" s="129"/>
      <c r="BD390" s="129"/>
      <c r="BE390" s="129"/>
      <c r="BF390" s="129"/>
      <c r="BG390" s="129"/>
      <c r="BH390" s="129"/>
      <c r="BI390" s="129"/>
      <c r="BJ390" s="129"/>
      <c r="BK390" s="129"/>
      <c r="BL390" s="129"/>
      <c r="BM390" s="129"/>
      <c r="BN390" s="129"/>
      <c r="BO390" s="129"/>
      <c r="BP390" s="129"/>
      <c r="BQ390" s="129"/>
      <c r="BR390" s="129"/>
      <c r="BS390" s="129"/>
      <c r="BT390" s="129"/>
      <c r="BU390" s="129"/>
      <c r="BV390" s="129"/>
      <c r="BW390" s="129"/>
      <c r="BX390" s="129"/>
      <c r="BY390" s="129"/>
      <c r="BZ390" s="129"/>
      <c r="CA390" s="129"/>
      <c r="CB390" s="129"/>
      <c r="CC390" s="129"/>
      <c r="CD390" s="129"/>
      <c r="CE390" s="129"/>
      <c r="CF390" s="129"/>
      <c r="CG390" s="129"/>
      <c r="CH390" s="129"/>
      <c r="CI390" s="129"/>
      <c r="CJ390" s="129"/>
      <c r="CK390" s="129"/>
      <c r="CL390" s="129"/>
      <c r="CM390" s="129"/>
      <c r="CN390" s="129"/>
      <c r="CO390" s="129"/>
      <c r="CP390" s="129"/>
      <c r="CQ390" s="129"/>
      <c r="CR390" s="129"/>
      <c r="CS390" s="129"/>
      <c r="CT390" s="129"/>
      <c r="CU390" s="129"/>
      <c r="CV390" s="129"/>
      <c r="CW390" s="129"/>
      <c r="CX390" s="129"/>
      <c r="CY390" s="129"/>
      <c r="CZ390" s="129"/>
      <c r="DA390" s="129"/>
      <c r="DB390" s="129"/>
      <c r="DC390" s="129"/>
      <c r="DD390" s="129"/>
      <c r="DE390" s="129"/>
      <c r="DF390" s="129"/>
      <c r="DG390" s="129"/>
      <c r="DH390" s="129"/>
      <c r="DI390" s="129"/>
      <c r="DJ390" s="129"/>
      <c r="DK390" s="129"/>
      <c r="DL390" s="129"/>
      <c r="DM390" s="129"/>
      <c r="DN390" s="129"/>
      <c r="DO390" s="129"/>
      <c r="DP390" s="129"/>
      <c r="DQ390" s="129"/>
      <c r="DR390" s="129"/>
      <c r="DS390" s="129"/>
      <c r="DT390" s="129"/>
      <c r="DU390" s="129"/>
      <c r="DV390" s="129"/>
      <c r="DW390" s="129"/>
      <c r="DX390" s="129"/>
      <c r="DY390" s="129"/>
      <c r="DZ390" s="129"/>
      <c r="EA390" s="129"/>
      <c r="EB390" s="129"/>
      <c r="EC390" s="129"/>
      <c r="ED390" s="129"/>
      <c r="EE390" s="129"/>
      <c r="EF390" s="129"/>
      <c r="EG390" s="129"/>
      <c r="EH390" s="129"/>
      <c r="EI390" s="129"/>
      <c r="EJ390" s="129"/>
      <c r="EK390" s="129"/>
      <c r="EL390" s="129"/>
      <c r="EM390" s="129"/>
      <c r="EN390" s="129"/>
      <c r="EO390" s="129"/>
      <c r="EP390" s="129"/>
      <c r="EQ390" s="129"/>
      <c r="ER390" s="129"/>
      <c r="ES390" s="129"/>
      <c r="ET390" s="129"/>
      <c r="EU390" s="129"/>
      <c r="EV390" s="129"/>
      <c r="EW390" s="129"/>
      <c r="EX390" s="129"/>
      <c r="EY390" s="129"/>
      <c r="EZ390" s="129"/>
      <c r="FA390" s="129"/>
      <c r="FB390" s="129"/>
      <c r="FC390" s="129"/>
      <c r="FD390" s="129"/>
      <c r="FE390" s="129"/>
      <c r="FF390" s="129"/>
      <c r="FG390" s="129"/>
      <c r="FH390" s="129"/>
      <c r="FI390" s="129"/>
      <c r="FJ390" s="129"/>
      <c r="FK390" s="129"/>
      <c r="FL390" s="129"/>
      <c r="FM390" s="129"/>
      <c r="FN390" s="129"/>
    </row>
    <row r="391" spans="1:170" s="210" customFormat="1" ht="13.5" thickBot="1">
      <c r="A391" s="313"/>
      <c r="B391" s="372"/>
      <c r="C391" s="175" t="s">
        <v>282</v>
      </c>
      <c r="D391" s="373"/>
      <c r="E391" s="698">
        <v>155</v>
      </c>
      <c r="F391" s="667" t="s">
        <v>100</v>
      </c>
      <c r="G391" s="698">
        <f>E391</f>
        <v>155</v>
      </c>
      <c r="H391" s="195"/>
      <c r="I391" s="374"/>
      <c r="K391" s="129"/>
      <c r="L391" s="129"/>
      <c r="M391" s="129"/>
      <c r="N391" s="129"/>
      <c r="O391" s="129"/>
      <c r="P391" s="129"/>
      <c r="Q391" s="129"/>
      <c r="R391" s="129"/>
      <c r="S391" s="129"/>
      <c r="T391" s="129"/>
      <c r="U391" s="129"/>
      <c r="V391" s="129"/>
      <c r="W391" s="129"/>
      <c r="X391" s="129"/>
      <c r="Y391" s="129"/>
      <c r="Z391" s="129"/>
      <c r="AA391" s="129"/>
      <c r="AB391" s="129"/>
      <c r="AC391" s="129"/>
      <c r="AD391" s="129"/>
      <c r="AE391" s="129"/>
      <c r="AF391" s="129"/>
      <c r="AG391" s="129"/>
      <c r="AH391" s="129"/>
      <c r="AI391" s="129"/>
      <c r="AJ391" s="129"/>
      <c r="AK391" s="129"/>
      <c r="AL391" s="129"/>
      <c r="AM391" s="129"/>
      <c r="AN391" s="129"/>
      <c r="AO391" s="129"/>
      <c r="AP391" s="129"/>
      <c r="AQ391" s="129"/>
      <c r="AR391" s="129"/>
      <c r="AS391" s="129"/>
      <c r="AT391" s="129"/>
      <c r="AU391" s="129"/>
      <c r="AV391" s="129"/>
      <c r="AW391" s="129"/>
      <c r="AX391" s="129"/>
      <c r="AY391" s="129"/>
      <c r="AZ391" s="129"/>
      <c r="BA391" s="129"/>
      <c r="BB391" s="129"/>
      <c r="BC391" s="129"/>
      <c r="BD391" s="129"/>
      <c r="BE391" s="129"/>
      <c r="BF391" s="129"/>
      <c r="BG391" s="129"/>
      <c r="BH391" s="129"/>
      <c r="BI391" s="129"/>
      <c r="BJ391" s="129"/>
      <c r="BK391" s="129"/>
      <c r="BL391" s="129"/>
      <c r="BM391" s="129"/>
      <c r="BN391" s="129"/>
      <c r="BO391" s="129"/>
      <c r="BP391" s="129"/>
      <c r="BQ391" s="129"/>
      <c r="BR391" s="129"/>
      <c r="BS391" s="129"/>
      <c r="BT391" s="129"/>
      <c r="BU391" s="129"/>
      <c r="BV391" s="129"/>
      <c r="BW391" s="129"/>
      <c r="BX391" s="129"/>
      <c r="BY391" s="129"/>
      <c r="BZ391" s="129"/>
      <c r="CA391" s="129"/>
      <c r="CB391" s="129"/>
      <c r="CC391" s="129"/>
      <c r="CD391" s="129"/>
      <c r="CE391" s="129"/>
      <c r="CF391" s="129"/>
      <c r="CG391" s="129"/>
      <c r="CH391" s="129"/>
      <c r="CI391" s="129"/>
      <c r="CJ391" s="129"/>
      <c r="CK391" s="129"/>
      <c r="CL391" s="129"/>
      <c r="CM391" s="129"/>
      <c r="CN391" s="129"/>
      <c r="CO391" s="129"/>
      <c r="CP391" s="129"/>
      <c r="CQ391" s="129"/>
      <c r="CR391" s="129"/>
      <c r="CS391" s="129"/>
      <c r="CT391" s="129"/>
      <c r="CU391" s="129"/>
      <c r="CV391" s="129"/>
      <c r="CW391" s="129"/>
      <c r="CX391" s="129"/>
      <c r="CY391" s="129"/>
      <c r="CZ391" s="129"/>
      <c r="DA391" s="129"/>
      <c r="DB391" s="129"/>
      <c r="DC391" s="129"/>
      <c r="DD391" s="129"/>
      <c r="DE391" s="129"/>
      <c r="DF391" s="129"/>
      <c r="DG391" s="129"/>
      <c r="DH391" s="129"/>
      <c r="DI391" s="129"/>
      <c r="DJ391" s="129"/>
      <c r="DK391" s="129"/>
      <c r="DL391" s="129"/>
      <c r="DM391" s="129"/>
      <c r="DN391" s="129"/>
      <c r="DO391" s="129"/>
      <c r="DP391" s="129"/>
      <c r="DQ391" s="129"/>
      <c r="DR391" s="129"/>
      <c r="DS391" s="129"/>
      <c r="DT391" s="129"/>
      <c r="DU391" s="129"/>
      <c r="DV391" s="129"/>
      <c r="DW391" s="129"/>
      <c r="DX391" s="129"/>
      <c r="DY391" s="129"/>
      <c r="DZ391" s="129"/>
      <c r="EA391" s="129"/>
      <c r="EB391" s="129"/>
      <c r="EC391" s="129"/>
      <c r="ED391" s="129"/>
      <c r="EE391" s="129"/>
      <c r="EF391" s="129"/>
      <c r="EG391" s="129"/>
      <c r="EH391" s="129"/>
      <c r="EI391" s="129"/>
      <c r="EJ391" s="129"/>
      <c r="EK391" s="129"/>
      <c r="EL391" s="129"/>
      <c r="EM391" s="129"/>
      <c r="EN391" s="129"/>
      <c r="EO391" s="129"/>
      <c r="EP391" s="129"/>
      <c r="EQ391" s="129"/>
      <c r="ER391" s="129"/>
      <c r="ES391" s="129"/>
      <c r="ET391" s="129"/>
      <c r="EU391" s="129"/>
      <c r="EV391" s="129"/>
      <c r="EW391" s="129"/>
      <c r="EX391" s="129"/>
      <c r="EY391" s="129"/>
      <c r="EZ391" s="129"/>
      <c r="FA391" s="129"/>
      <c r="FB391" s="129"/>
      <c r="FC391" s="129"/>
      <c r="FD391" s="129"/>
      <c r="FE391" s="129"/>
      <c r="FF391" s="129"/>
      <c r="FG391" s="129"/>
      <c r="FH391" s="129"/>
      <c r="FI391" s="129"/>
      <c r="FJ391" s="129"/>
      <c r="FK391" s="129"/>
      <c r="FL391" s="129"/>
      <c r="FM391" s="129"/>
      <c r="FN391" s="129"/>
    </row>
    <row r="392" spans="1:170" s="210" customFormat="1" ht="13.5" thickTop="1">
      <c r="A392" s="144"/>
      <c r="B392" s="181"/>
      <c r="C392" s="181"/>
      <c r="D392" s="181"/>
      <c r="E392" s="337" t="s">
        <v>139</v>
      </c>
      <c r="F392" s="181" t="s">
        <v>59</v>
      </c>
      <c r="G392" s="181" t="s">
        <v>59</v>
      </c>
      <c r="H392" s="338" t="s">
        <v>59</v>
      </c>
      <c r="I392" s="296">
        <f>SUM(I384:I390)</f>
        <v>0</v>
      </c>
      <c r="K392" s="129"/>
      <c r="L392" s="129"/>
      <c r="M392" s="129"/>
      <c r="N392" s="129"/>
      <c r="O392" s="129"/>
      <c r="P392" s="129"/>
      <c r="Q392" s="129"/>
      <c r="R392" s="129"/>
      <c r="S392" s="129"/>
      <c r="T392" s="129"/>
      <c r="U392" s="129"/>
      <c r="V392" s="129"/>
      <c r="W392" s="129"/>
      <c r="X392" s="129"/>
      <c r="Y392" s="129"/>
      <c r="Z392" s="129"/>
      <c r="AA392" s="129"/>
      <c r="AB392" s="129"/>
      <c r="AC392" s="129"/>
      <c r="AD392" s="129"/>
      <c r="AE392" s="129"/>
      <c r="AF392" s="129"/>
      <c r="AG392" s="129"/>
      <c r="AH392" s="129"/>
      <c r="AI392" s="129"/>
      <c r="AJ392" s="129"/>
      <c r="AK392" s="129"/>
      <c r="AL392" s="129"/>
      <c r="AM392" s="129"/>
      <c r="AN392" s="129"/>
      <c r="AO392" s="129"/>
      <c r="AP392" s="129"/>
      <c r="AQ392" s="129"/>
      <c r="AR392" s="129"/>
      <c r="AS392" s="129"/>
      <c r="AT392" s="129"/>
      <c r="AU392" s="129"/>
      <c r="AV392" s="129"/>
      <c r="AW392" s="129"/>
      <c r="AX392" s="129"/>
      <c r="AY392" s="129"/>
      <c r="AZ392" s="129"/>
      <c r="BA392" s="129"/>
      <c r="BB392" s="129"/>
      <c r="BC392" s="129"/>
      <c r="BD392" s="129"/>
      <c r="BE392" s="129"/>
      <c r="BF392" s="129"/>
      <c r="BG392" s="129"/>
      <c r="BH392" s="129"/>
      <c r="BI392" s="129"/>
      <c r="BJ392" s="129"/>
      <c r="BK392" s="129"/>
      <c r="BL392" s="129"/>
      <c r="BM392" s="129"/>
      <c r="BN392" s="129"/>
      <c r="BO392" s="129"/>
      <c r="BP392" s="129"/>
      <c r="BQ392" s="129"/>
      <c r="BR392" s="129"/>
      <c r="BS392" s="129"/>
      <c r="BT392" s="129"/>
      <c r="BU392" s="129"/>
      <c r="BV392" s="129"/>
      <c r="BW392" s="129"/>
      <c r="BX392" s="129"/>
      <c r="BY392" s="129"/>
      <c r="BZ392" s="129"/>
      <c r="CA392" s="129"/>
      <c r="CB392" s="129"/>
      <c r="CC392" s="129"/>
      <c r="CD392" s="129"/>
      <c r="CE392" s="129"/>
      <c r="CF392" s="129"/>
      <c r="CG392" s="129"/>
      <c r="CH392" s="129"/>
      <c r="CI392" s="129"/>
      <c r="CJ392" s="129"/>
      <c r="CK392" s="129"/>
      <c r="CL392" s="129"/>
      <c r="CM392" s="129"/>
      <c r="CN392" s="129"/>
      <c r="CO392" s="129"/>
      <c r="CP392" s="129"/>
      <c r="CQ392" s="129"/>
      <c r="CR392" s="129"/>
      <c r="CS392" s="129"/>
      <c r="CT392" s="129"/>
      <c r="CU392" s="129"/>
      <c r="CV392" s="129"/>
      <c r="CW392" s="129"/>
      <c r="CX392" s="129"/>
      <c r="CY392" s="129"/>
      <c r="CZ392" s="129"/>
      <c r="DA392" s="129"/>
      <c r="DB392" s="129"/>
      <c r="DC392" s="129"/>
      <c r="DD392" s="129"/>
      <c r="DE392" s="129"/>
      <c r="DF392" s="129"/>
      <c r="DG392" s="129"/>
      <c r="DH392" s="129"/>
      <c r="DI392" s="129"/>
      <c r="DJ392" s="129"/>
      <c r="DK392" s="129"/>
      <c r="DL392" s="129"/>
      <c r="DM392" s="129"/>
      <c r="DN392" s="129"/>
      <c r="DO392" s="129"/>
      <c r="DP392" s="129"/>
      <c r="DQ392" s="129"/>
      <c r="DR392" s="129"/>
      <c r="DS392" s="129"/>
      <c r="DT392" s="129"/>
      <c r="DU392" s="129"/>
      <c r="DV392" s="129"/>
      <c r="DW392" s="129"/>
      <c r="DX392" s="129"/>
      <c r="DY392" s="129"/>
      <c r="DZ392" s="129"/>
      <c r="EA392" s="129"/>
      <c r="EB392" s="129"/>
      <c r="EC392" s="129"/>
      <c r="ED392" s="129"/>
      <c r="EE392" s="129"/>
      <c r="EF392" s="129"/>
      <c r="EG392" s="129"/>
      <c r="EH392" s="129"/>
      <c r="EI392" s="129"/>
      <c r="EJ392" s="129"/>
      <c r="EK392" s="129"/>
      <c r="EL392" s="129"/>
      <c r="EM392" s="129"/>
      <c r="EN392" s="129"/>
      <c r="EO392" s="129"/>
      <c r="EP392" s="129"/>
      <c r="EQ392" s="129"/>
      <c r="ER392" s="129"/>
      <c r="ES392" s="129"/>
      <c r="ET392" s="129"/>
      <c r="EU392" s="129"/>
      <c r="EV392" s="129"/>
      <c r="EW392" s="129"/>
      <c r="EX392" s="129"/>
      <c r="EY392" s="129"/>
      <c r="EZ392" s="129"/>
      <c r="FA392" s="129"/>
      <c r="FB392" s="129"/>
      <c r="FC392" s="129"/>
      <c r="FD392" s="129"/>
      <c r="FE392" s="129"/>
      <c r="FF392" s="129"/>
      <c r="FG392" s="129"/>
      <c r="FH392" s="129"/>
      <c r="FI392" s="129"/>
      <c r="FJ392" s="129"/>
      <c r="FK392" s="129"/>
      <c r="FL392" s="129"/>
      <c r="FM392" s="129"/>
      <c r="FN392" s="129"/>
    </row>
    <row r="393" spans="1:170" s="210" customFormat="1">
      <c r="A393" s="349"/>
      <c r="B393" s="350" t="s">
        <v>179</v>
      </c>
      <c r="C393" s="351"/>
      <c r="D393" s="350" t="s">
        <v>144</v>
      </c>
      <c r="E393" s="352" t="s">
        <v>140</v>
      </c>
      <c r="F393" s="350" t="s">
        <v>59</v>
      </c>
      <c r="G393" s="353" t="s">
        <v>59</v>
      </c>
      <c r="H393" s="354" t="s">
        <v>59</v>
      </c>
      <c r="I393" s="355" t="s">
        <v>59</v>
      </c>
      <c r="K393" s="129"/>
      <c r="L393" s="129"/>
      <c r="M393" s="129"/>
      <c r="N393" s="129"/>
      <c r="O393" s="129"/>
      <c r="P393" s="129"/>
      <c r="Q393" s="129"/>
      <c r="R393" s="129"/>
      <c r="S393" s="129"/>
      <c r="T393" s="129"/>
      <c r="U393" s="129"/>
      <c r="V393" s="129"/>
      <c r="W393" s="129"/>
      <c r="X393" s="129"/>
      <c r="Y393" s="129"/>
      <c r="Z393" s="129"/>
      <c r="AA393" s="129"/>
      <c r="AB393" s="129"/>
      <c r="AC393" s="129"/>
      <c r="AD393" s="129"/>
      <c r="AE393" s="129"/>
      <c r="AF393" s="129"/>
      <c r="AG393" s="129"/>
      <c r="AH393" s="129"/>
      <c r="AI393" s="129"/>
      <c r="AJ393" s="129"/>
      <c r="AK393" s="129"/>
      <c r="AL393" s="129"/>
      <c r="AM393" s="129"/>
      <c r="AN393" s="129"/>
      <c r="AO393" s="129"/>
      <c r="AP393" s="129"/>
      <c r="AQ393" s="129"/>
      <c r="AR393" s="129"/>
      <c r="AS393" s="129"/>
      <c r="AT393" s="129"/>
      <c r="AU393" s="129"/>
      <c r="AV393" s="129"/>
      <c r="AW393" s="129"/>
      <c r="AX393" s="129"/>
      <c r="AY393" s="129"/>
      <c r="AZ393" s="129"/>
      <c r="BA393" s="129"/>
      <c r="BB393" s="129"/>
      <c r="BC393" s="129"/>
      <c r="BD393" s="129"/>
      <c r="BE393" s="129"/>
      <c r="BF393" s="129"/>
      <c r="BG393" s="129"/>
      <c r="BH393" s="129"/>
      <c r="BI393" s="129"/>
      <c r="BJ393" s="129"/>
      <c r="BK393" s="129"/>
      <c r="BL393" s="129"/>
      <c r="BM393" s="129"/>
      <c r="BN393" s="129"/>
      <c r="BO393" s="129"/>
      <c r="BP393" s="129"/>
      <c r="BQ393" s="129"/>
      <c r="BR393" s="129"/>
      <c r="BS393" s="129"/>
      <c r="BT393" s="129"/>
      <c r="BU393" s="129"/>
      <c r="BV393" s="129"/>
      <c r="BW393" s="129"/>
      <c r="BX393" s="129"/>
      <c r="BY393" s="129"/>
      <c r="BZ393" s="129"/>
      <c r="CA393" s="129"/>
      <c r="CB393" s="129"/>
      <c r="CC393" s="129"/>
      <c r="CD393" s="129"/>
      <c r="CE393" s="129"/>
      <c r="CF393" s="129"/>
      <c r="CG393" s="129"/>
      <c r="CH393" s="129"/>
      <c r="CI393" s="129"/>
      <c r="CJ393" s="129"/>
      <c r="CK393" s="129"/>
      <c r="CL393" s="129"/>
      <c r="CM393" s="129"/>
      <c r="CN393" s="129"/>
      <c r="CO393" s="129"/>
      <c r="CP393" s="129"/>
      <c r="CQ393" s="129"/>
      <c r="CR393" s="129"/>
      <c r="CS393" s="129"/>
      <c r="CT393" s="129"/>
      <c r="CU393" s="129"/>
      <c r="CV393" s="129"/>
      <c r="CW393" s="129"/>
      <c r="CX393" s="129"/>
      <c r="CY393" s="129"/>
      <c r="CZ393" s="129"/>
      <c r="DA393" s="129"/>
      <c r="DB393" s="129"/>
      <c r="DC393" s="129"/>
      <c r="DD393" s="129"/>
      <c r="DE393" s="129"/>
      <c r="DF393" s="129"/>
      <c r="DG393" s="129"/>
      <c r="DH393" s="129"/>
      <c r="DI393" s="129"/>
      <c r="DJ393" s="129"/>
      <c r="DK393" s="129"/>
      <c r="DL393" s="129"/>
      <c r="DM393" s="129"/>
      <c r="DN393" s="129"/>
      <c r="DO393" s="129"/>
      <c r="DP393" s="129"/>
      <c r="DQ393" s="129"/>
      <c r="DR393" s="129"/>
      <c r="DS393" s="129"/>
      <c r="DT393" s="129"/>
      <c r="DU393" s="129"/>
      <c r="DV393" s="129"/>
      <c r="DW393" s="129"/>
      <c r="DX393" s="129"/>
      <c r="DY393" s="129"/>
      <c r="DZ393" s="129"/>
      <c r="EA393" s="129"/>
      <c r="EB393" s="129"/>
      <c r="EC393" s="129"/>
      <c r="ED393" s="129"/>
      <c r="EE393" s="129"/>
      <c r="EF393" s="129"/>
      <c r="EG393" s="129"/>
      <c r="EH393" s="129"/>
      <c r="EI393" s="129"/>
      <c r="EJ393" s="129"/>
      <c r="EK393" s="129"/>
      <c r="EL393" s="129"/>
      <c r="EM393" s="129"/>
      <c r="EN393" s="129"/>
      <c r="EO393" s="129"/>
      <c r="EP393" s="129"/>
      <c r="EQ393" s="129"/>
      <c r="ER393" s="129"/>
      <c r="ES393" s="129"/>
      <c r="ET393" s="129"/>
      <c r="EU393" s="129"/>
      <c r="EV393" s="129"/>
      <c r="EW393" s="129"/>
      <c r="EX393" s="129"/>
      <c r="EY393" s="129"/>
      <c r="EZ393" s="129"/>
      <c r="FA393" s="129"/>
      <c r="FB393" s="129"/>
      <c r="FC393" s="129"/>
      <c r="FD393" s="129"/>
      <c r="FE393" s="129"/>
      <c r="FF393" s="129"/>
      <c r="FG393" s="129"/>
      <c r="FH393" s="129"/>
      <c r="FI393" s="129"/>
      <c r="FJ393" s="129"/>
      <c r="FK393" s="129"/>
      <c r="FL393" s="129"/>
      <c r="FM393" s="129"/>
      <c r="FN393" s="129"/>
    </row>
    <row r="394" spans="1:170" s="210" customFormat="1" ht="25.5">
      <c r="A394" s="178">
        <v>61</v>
      </c>
      <c r="B394" s="333"/>
      <c r="C394" s="231"/>
      <c r="D394" s="334"/>
      <c r="E394" s="253" t="s">
        <v>236</v>
      </c>
      <c r="F394" s="335" t="s">
        <v>67</v>
      </c>
      <c r="G394" s="336">
        <f>G395+G396</f>
        <v>36</v>
      </c>
      <c r="H394" s="185"/>
      <c r="I394" s="246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  <c r="Z394" s="129"/>
      <c r="AA394" s="129"/>
      <c r="AB394" s="129"/>
      <c r="AC394" s="129"/>
      <c r="AD394" s="129"/>
      <c r="AE394" s="129"/>
      <c r="AF394" s="129"/>
      <c r="AG394" s="129"/>
      <c r="AH394" s="129"/>
      <c r="AI394" s="129"/>
      <c r="AJ394" s="129"/>
      <c r="AK394" s="129"/>
      <c r="AL394" s="129"/>
      <c r="AM394" s="129"/>
      <c r="AN394" s="129"/>
      <c r="AO394" s="129"/>
      <c r="AP394" s="129"/>
      <c r="AQ394" s="129"/>
      <c r="AR394" s="129"/>
      <c r="AS394" s="129"/>
      <c r="AT394" s="129"/>
      <c r="AU394" s="129"/>
      <c r="AV394" s="129"/>
      <c r="AW394" s="129"/>
      <c r="AX394" s="129"/>
      <c r="AY394" s="129"/>
      <c r="AZ394" s="129"/>
      <c r="BA394" s="129"/>
      <c r="BB394" s="129"/>
      <c r="BC394" s="129"/>
      <c r="BD394" s="129"/>
      <c r="BE394" s="129"/>
      <c r="BF394" s="129"/>
      <c r="BG394" s="129"/>
      <c r="BH394" s="129"/>
      <c r="BI394" s="129"/>
      <c r="BJ394" s="129"/>
      <c r="BK394" s="129"/>
      <c r="BL394" s="129"/>
      <c r="BM394" s="129"/>
      <c r="BN394" s="129"/>
      <c r="BO394" s="129"/>
      <c r="BP394" s="129"/>
      <c r="BQ394" s="129"/>
      <c r="BR394" s="129"/>
      <c r="BS394" s="129"/>
      <c r="BT394" s="129"/>
      <c r="BU394" s="129"/>
      <c r="BV394" s="129"/>
      <c r="BW394" s="129"/>
      <c r="BX394" s="129"/>
      <c r="BY394" s="129"/>
      <c r="BZ394" s="129"/>
      <c r="CA394" s="129"/>
      <c r="CB394" s="129"/>
      <c r="CC394" s="129"/>
      <c r="CD394" s="129"/>
      <c r="CE394" s="129"/>
      <c r="CF394" s="129"/>
      <c r="CG394" s="129"/>
      <c r="CH394" s="129"/>
      <c r="CI394" s="129"/>
      <c r="CJ394" s="129"/>
      <c r="CK394" s="129"/>
      <c r="CL394" s="129"/>
      <c r="CM394" s="129"/>
      <c r="CN394" s="129"/>
      <c r="CO394" s="129"/>
      <c r="CP394" s="129"/>
      <c r="CQ394" s="129"/>
      <c r="CR394" s="129"/>
      <c r="CS394" s="129"/>
      <c r="CT394" s="129"/>
      <c r="CU394" s="129"/>
      <c r="CV394" s="129"/>
      <c r="CW394" s="129"/>
      <c r="CX394" s="129"/>
      <c r="CY394" s="129"/>
      <c r="CZ394" s="129"/>
      <c r="DA394" s="129"/>
      <c r="DB394" s="129"/>
      <c r="DC394" s="129"/>
      <c r="DD394" s="129"/>
      <c r="DE394" s="129"/>
      <c r="DF394" s="129"/>
      <c r="DG394" s="129"/>
      <c r="DH394" s="129"/>
      <c r="DI394" s="129"/>
      <c r="DJ394" s="129"/>
      <c r="DK394" s="129"/>
      <c r="DL394" s="129"/>
      <c r="DM394" s="129"/>
      <c r="DN394" s="129"/>
      <c r="DO394" s="129"/>
      <c r="DP394" s="129"/>
      <c r="DQ394" s="129"/>
      <c r="DR394" s="129"/>
      <c r="DS394" s="129"/>
      <c r="DT394" s="129"/>
      <c r="DU394" s="129"/>
      <c r="DV394" s="129"/>
      <c r="DW394" s="129"/>
      <c r="DX394" s="129"/>
      <c r="DY394" s="129"/>
      <c r="DZ394" s="129"/>
      <c r="EA394" s="129"/>
      <c r="EB394" s="129"/>
      <c r="EC394" s="129"/>
      <c r="ED394" s="129"/>
      <c r="EE394" s="129"/>
      <c r="EF394" s="129"/>
      <c r="EG394" s="129"/>
      <c r="EH394" s="129"/>
      <c r="EI394" s="129"/>
      <c r="EJ394" s="129"/>
      <c r="EK394" s="129"/>
      <c r="EL394" s="129"/>
      <c r="EM394" s="129"/>
      <c r="EN394" s="129"/>
      <c r="EO394" s="129"/>
      <c r="EP394" s="129"/>
      <c r="EQ394" s="129"/>
      <c r="ER394" s="129"/>
      <c r="ES394" s="129"/>
      <c r="ET394" s="129"/>
      <c r="EU394" s="129"/>
      <c r="EV394" s="129"/>
      <c r="EW394" s="129"/>
      <c r="EX394" s="129"/>
      <c r="EY394" s="129"/>
      <c r="EZ394" s="129"/>
      <c r="FA394" s="129"/>
      <c r="FB394" s="129"/>
      <c r="FC394" s="129"/>
      <c r="FD394" s="129"/>
      <c r="FE394" s="129"/>
      <c r="FF394" s="129"/>
      <c r="FG394" s="129"/>
      <c r="FH394" s="129"/>
      <c r="FI394" s="129"/>
      <c r="FJ394" s="129"/>
      <c r="FK394" s="129"/>
      <c r="FL394" s="129"/>
      <c r="FM394" s="129"/>
      <c r="FN394" s="129"/>
    </row>
    <row r="395" spans="1:170" s="210" customFormat="1">
      <c r="A395" s="178"/>
      <c r="B395" s="333"/>
      <c r="C395" s="169" t="s">
        <v>283</v>
      </c>
      <c r="D395" s="334"/>
      <c r="E395" s="169" t="s">
        <v>237</v>
      </c>
      <c r="F395" s="186" t="s">
        <v>100</v>
      </c>
      <c r="G395" s="170">
        <v>29</v>
      </c>
      <c r="H395" s="185"/>
      <c r="I395" s="246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  <c r="Z395" s="129"/>
      <c r="AA395" s="129"/>
      <c r="AB395" s="129"/>
      <c r="AC395" s="129"/>
      <c r="AD395" s="129"/>
      <c r="AE395" s="129"/>
      <c r="AF395" s="129"/>
      <c r="AG395" s="129"/>
      <c r="AH395" s="129"/>
      <c r="AI395" s="129"/>
      <c r="AJ395" s="129"/>
      <c r="AK395" s="129"/>
      <c r="AL395" s="129"/>
      <c r="AM395" s="129"/>
      <c r="AN395" s="129"/>
      <c r="AO395" s="129"/>
      <c r="AP395" s="129"/>
      <c r="AQ395" s="129"/>
      <c r="AR395" s="129"/>
      <c r="AS395" s="129"/>
      <c r="AT395" s="129"/>
      <c r="AU395" s="129"/>
      <c r="AV395" s="129"/>
      <c r="AW395" s="129"/>
      <c r="AX395" s="129"/>
      <c r="AY395" s="129"/>
      <c r="AZ395" s="129"/>
      <c r="BA395" s="129"/>
      <c r="BB395" s="129"/>
      <c r="BC395" s="129"/>
      <c r="BD395" s="129"/>
      <c r="BE395" s="129"/>
      <c r="BF395" s="129"/>
      <c r="BG395" s="129"/>
      <c r="BH395" s="129"/>
      <c r="BI395" s="129"/>
      <c r="BJ395" s="129"/>
      <c r="BK395" s="129"/>
      <c r="BL395" s="129"/>
      <c r="BM395" s="129"/>
      <c r="BN395" s="129"/>
      <c r="BO395" s="129"/>
      <c r="BP395" s="129"/>
      <c r="BQ395" s="129"/>
      <c r="BR395" s="129"/>
      <c r="BS395" s="129"/>
      <c r="BT395" s="129"/>
      <c r="BU395" s="129"/>
      <c r="BV395" s="129"/>
      <c r="BW395" s="129"/>
      <c r="BX395" s="129"/>
      <c r="BY395" s="129"/>
      <c r="BZ395" s="129"/>
      <c r="CA395" s="129"/>
      <c r="CB395" s="129"/>
      <c r="CC395" s="129"/>
      <c r="CD395" s="129"/>
      <c r="CE395" s="129"/>
      <c r="CF395" s="129"/>
      <c r="CG395" s="129"/>
      <c r="CH395" s="129"/>
      <c r="CI395" s="129"/>
      <c r="CJ395" s="129"/>
      <c r="CK395" s="129"/>
      <c r="CL395" s="129"/>
      <c r="CM395" s="129"/>
      <c r="CN395" s="129"/>
      <c r="CO395" s="129"/>
      <c r="CP395" s="129"/>
      <c r="CQ395" s="129"/>
      <c r="CR395" s="129"/>
      <c r="CS395" s="129"/>
      <c r="CT395" s="129"/>
      <c r="CU395" s="129"/>
      <c r="CV395" s="129"/>
      <c r="CW395" s="129"/>
      <c r="CX395" s="129"/>
      <c r="CY395" s="129"/>
      <c r="CZ395" s="129"/>
      <c r="DA395" s="129"/>
      <c r="DB395" s="129"/>
      <c r="DC395" s="129"/>
      <c r="DD395" s="129"/>
      <c r="DE395" s="129"/>
      <c r="DF395" s="129"/>
      <c r="DG395" s="129"/>
      <c r="DH395" s="129"/>
      <c r="DI395" s="129"/>
      <c r="DJ395" s="129"/>
      <c r="DK395" s="129"/>
      <c r="DL395" s="129"/>
      <c r="DM395" s="129"/>
      <c r="DN395" s="129"/>
      <c r="DO395" s="129"/>
      <c r="DP395" s="129"/>
      <c r="DQ395" s="129"/>
      <c r="DR395" s="129"/>
      <c r="DS395" s="129"/>
      <c r="DT395" s="129"/>
      <c r="DU395" s="129"/>
      <c r="DV395" s="129"/>
      <c r="DW395" s="129"/>
      <c r="DX395" s="129"/>
      <c r="DY395" s="129"/>
      <c r="DZ395" s="129"/>
      <c r="EA395" s="129"/>
      <c r="EB395" s="129"/>
      <c r="EC395" s="129"/>
      <c r="ED395" s="129"/>
      <c r="EE395" s="129"/>
      <c r="EF395" s="129"/>
      <c r="EG395" s="129"/>
      <c r="EH395" s="129"/>
      <c r="EI395" s="129"/>
      <c r="EJ395" s="129"/>
      <c r="EK395" s="129"/>
      <c r="EL395" s="129"/>
      <c r="EM395" s="129"/>
      <c r="EN395" s="129"/>
      <c r="EO395" s="129"/>
      <c r="EP395" s="129"/>
      <c r="EQ395" s="129"/>
      <c r="ER395" s="129"/>
      <c r="ES395" s="129"/>
      <c r="ET395" s="129"/>
      <c r="EU395" s="129"/>
      <c r="EV395" s="129"/>
      <c r="EW395" s="129"/>
      <c r="EX395" s="129"/>
      <c r="EY395" s="129"/>
      <c r="EZ395" s="129"/>
      <c r="FA395" s="129"/>
      <c r="FB395" s="129"/>
      <c r="FC395" s="129"/>
      <c r="FD395" s="129"/>
      <c r="FE395" s="129"/>
      <c r="FF395" s="129"/>
      <c r="FG395" s="129"/>
      <c r="FH395" s="129"/>
      <c r="FI395" s="129"/>
      <c r="FJ395" s="129"/>
      <c r="FK395" s="129"/>
      <c r="FL395" s="129"/>
      <c r="FM395" s="129"/>
      <c r="FN395" s="129"/>
    </row>
    <row r="396" spans="1:170" s="210" customFormat="1">
      <c r="A396" s="178"/>
      <c r="B396" s="333"/>
      <c r="C396" s="169" t="s">
        <v>284</v>
      </c>
      <c r="D396" s="334"/>
      <c r="E396" s="169" t="s">
        <v>238</v>
      </c>
      <c r="F396" s="186"/>
      <c r="G396" s="170">
        <v>7</v>
      </c>
      <c r="H396" s="185"/>
      <c r="I396" s="246"/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  <c r="Z396" s="129"/>
      <c r="AA396" s="129"/>
      <c r="AB396" s="129"/>
      <c r="AC396" s="129"/>
      <c r="AD396" s="129"/>
      <c r="AE396" s="129"/>
      <c r="AF396" s="129"/>
      <c r="AG396" s="129"/>
      <c r="AH396" s="129"/>
      <c r="AI396" s="129"/>
      <c r="AJ396" s="129"/>
      <c r="AK396" s="129"/>
      <c r="AL396" s="129"/>
      <c r="AM396" s="129"/>
      <c r="AN396" s="129"/>
      <c r="AO396" s="129"/>
      <c r="AP396" s="129"/>
      <c r="AQ396" s="129"/>
      <c r="AR396" s="129"/>
      <c r="AS396" s="129"/>
      <c r="AT396" s="129"/>
      <c r="AU396" s="129"/>
      <c r="AV396" s="129"/>
      <c r="AW396" s="129"/>
      <c r="AX396" s="129"/>
      <c r="AY396" s="129"/>
      <c r="AZ396" s="129"/>
      <c r="BA396" s="129"/>
      <c r="BB396" s="129"/>
      <c r="BC396" s="129"/>
      <c r="BD396" s="129"/>
      <c r="BE396" s="129"/>
      <c r="BF396" s="129"/>
      <c r="BG396" s="129"/>
      <c r="BH396" s="129"/>
      <c r="BI396" s="129"/>
      <c r="BJ396" s="129"/>
      <c r="BK396" s="129"/>
      <c r="BL396" s="129"/>
      <c r="BM396" s="129"/>
      <c r="BN396" s="129"/>
      <c r="BO396" s="129"/>
      <c r="BP396" s="129"/>
      <c r="BQ396" s="129"/>
      <c r="BR396" s="129"/>
      <c r="BS396" s="129"/>
      <c r="BT396" s="129"/>
      <c r="BU396" s="129"/>
      <c r="BV396" s="129"/>
      <c r="BW396" s="129"/>
      <c r="BX396" s="129"/>
      <c r="BY396" s="129"/>
      <c r="BZ396" s="129"/>
      <c r="CA396" s="129"/>
      <c r="CB396" s="129"/>
      <c r="CC396" s="129"/>
      <c r="CD396" s="129"/>
      <c r="CE396" s="129"/>
      <c r="CF396" s="129"/>
      <c r="CG396" s="129"/>
      <c r="CH396" s="129"/>
      <c r="CI396" s="129"/>
      <c r="CJ396" s="129"/>
      <c r="CK396" s="129"/>
      <c r="CL396" s="129"/>
      <c r="CM396" s="129"/>
      <c r="CN396" s="129"/>
      <c r="CO396" s="129"/>
      <c r="CP396" s="129"/>
      <c r="CQ396" s="129"/>
      <c r="CR396" s="129"/>
      <c r="CS396" s="129"/>
      <c r="CT396" s="129"/>
      <c r="CU396" s="129"/>
      <c r="CV396" s="129"/>
      <c r="CW396" s="129"/>
      <c r="CX396" s="129"/>
      <c r="CY396" s="129"/>
      <c r="CZ396" s="129"/>
      <c r="DA396" s="129"/>
      <c r="DB396" s="129"/>
      <c r="DC396" s="129"/>
      <c r="DD396" s="129"/>
      <c r="DE396" s="129"/>
      <c r="DF396" s="129"/>
      <c r="DG396" s="129"/>
      <c r="DH396" s="129"/>
      <c r="DI396" s="129"/>
      <c r="DJ396" s="129"/>
      <c r="DK396" s="129"/>
      <c r="DL396" s="129"/>
      <c r="DM396" s="129"/>
      <c r="DN396" s="129"/>
      <c r="DO396" s="129"/>
      <c r="DP396" s="129"/>
      <c r="DQ396" s="129"/>
      <c r="DR396" s="129"/>
      <c r="DS396" s="129"/>
      <c r="DT396" s="129"/>
      <c r="DU396" s="129"/>
      <c r="DV396" s="129"/>
      <c r="DW396" s="129"/>
      <c r="DX396" s="129"/>
      <c r="DY396" s="129"/>
      <c r="DZ396" s="129"/>
      <c r="EA396" s="129"/>
      <c r="EB396" s="129"/>
      <c r="EC396" s="129"/>
      <c r="ED396" s="129"/>
      <c r="EE396" s="129"/>
      <c r="EF396" s="129"/>
      <c r="EG396" s="129"/>
      <c r="EH396" s="129"/>
      <c r="EI396" s="129"/>
      <c r="EJ396" s="129"/>
      <c r="EK396" s="129"/>
      <c r="EL396" s="129"/>
      <c r="EM396" s="129"/>
      <c r="EN396" s="129"/>
      <c r="EO396" s="129"/>
      <c r="EP396" s="129"/>
      <c r="EQ396" s="129"/>
      <c r="ER396" s="129"/>
      <c r="ES396" s="129"/>
      <c r="ET396" s="129"/>
      <c r="EU396" s="129"/>
      <c r="EV396" s="129"/>
      <c r="EW396" s="129"/>
      <c r="EX396" s="129"/>
      <c r="EY396" s="129"/>
      <c r="EZ396" s="129"/>
      <c r="FA396" s="129"/>
      <c r="FB396" s="129"/>
      <c r="FC396" s="129"/>
      <c r="FD396" s="129"/>
      <c r="FE396" s="129"/>
      <c r="FF396" s="129"/>
      <c r="FG396" s="129"/>
      <c r="FH396" s="129"/>
      <c r="FI396" s="129"/>
      <c r="FJ396" s="129"/>
      <c r="FK396" s="129"/>
      <c r="FL396" s="129"/>
      <c r="FM396" s="129"/>
      <c r="FN396" s="129"/>
    </row>
    <row r="397" spans="1:170" s="210" customFormat="1" ht="25.5">
      <c r="A397" s="178">
        <v>62</v>
      </c>
      <c r="B397" s="333"/>
      <c r="C397" s="231"/>
      <c r="D397" s="334"/>
      <c r="E397" s="253" t="s">
        <v>235</v>
      </c>
      <c r="F397" s="335" t="s">
        <v>67</v>
      </c>
      <c r="G397" s="336">
        <f>G398</f>
        <v>7</v>
      </c>
      <c r="H397" s="185"/>
      <c r="I397" s="246"/>
      <c r="K397" s="129"/>
      <c r="L397" s="129"/>
      <c r="M397" s="129"/>
      <c r="N397" s="129"/>
      <c r="O397" s="129"/>
      <c r="P397" s="129"/>
      <c r="Q397" s="129"/>
      <c r="R397" s="129"/>
      <c r="S397" s="129"/>
      <c r="T397" s="129"/>
      <c r="U397" s="129"/>
      <c r="V397" s="129"/>
      <c r="W397" s="129"/>
      <c r="X397" s="129"/>
      <c r="Y397" s="129"/>
      <c r="Z397" s="129"/>
      <c r="AA397" s="129"/>
      <c r="AB397" s="129"/>
      <c r="AC397" s="129"/>
      <c r="AD397" s="129"/>
      <c r="AE397" s="129"/>
      <c r="AF397" s="129"/>
      <c r="AG397" s="129"/>
      <c r="AH397" s="129"/>
      <c r="AI397" s="129"/>
      <c r="AJ397" s="129"/>
      <c r="AK397" s="129"/>
      <c r="AL397" s="129"/>
      <c r="AM397" s="129"/>
      <c r="AN397" s="129"/>
      <c r="AO397" s="129"/>
      <c r="AP397" s="129"/>
      <c r="AQ397" s="129"/>
      <c r="AR397" s="129"/>
      <c r="AS397" s="129"/>
      <c r="AT397" s="129"/>
      <c r="AU397" s="129"/>
      <c r="AV397" s="129"/>
      <c r="AW397" s="129"/>
      <c r="AX397" s="129"/>
      <c r="AY397" s="129"/>
      <c r="AZ397" s="129"/>
      <c r="BA397" s="129"/>
      <c r="BB397" s="129"/>
      <c r="BC397" s="129"/>
      <c r="BD397" s="129"/>
      <c r="BE397" s="129"/>
      <c r="BF397" s="129"/>
      <c r="BG397" s="129"/>
      <c r="BH397" s="129"/>
      <c r="BI397" s="129"/>
      <c r="BJ397" s="129"/>
      <c r="BK397" s="129"/>
      <c r="BL397" s="129"/>
      <c r="BM397" s="129"/>
      <c r="BN397" s="129"/>
      <c r="BO397" s="129"/>
      <c r="BP397" s="129"/>
      <c r="BQ397" s="129"/>
      <c r="BR397" s="129"/>
      <c r="BS397" s="129"/>
      <c r="BT397" s="129"/>
      <c r="BU397" s="129"/>
      <c r="BV397" s="129"/>
      <c r="BW397" s="129"/>
      <c r="BX397" s="129"/>
      <c r="BY397" s="129"/>
      <c r="BZ397" s="129"/>
      <c r="CA397" s="129"/>
      <c r="CB397" s="129"/>
      <c r="CC397" s="129"/>
      <c r="CD397" s="129"/>
      <c r="CE397" s="129"/>
      <c r="CF397" s="129"/>
      <c r="CG397" s="129"/>
      <c r="CH397" s="129"/>
      <c r="CI397" s="129"/>
      <c r="CJ397" s="129"/>
      <c r="CK397" s="129"/>
      <c r="CL397" s="129"/>
      <c r="CM397" s="129"/>
      <c r="CN397" s="129"/>
      <c r="CO397" s="129"/>
      <c r="CP397" s="129"/>
      <c r="CQ397" s="129"/>
      <c r="CR397" s="129"/>
      <c r="CS397" s="129"/>
      <c r="CT397" s="129"/>
      <c r="CU397" s="129"/>
      <c r="CV397" s="129"/>
      <c r="CW397" s="129"/>
      <c r="CX397" s="129"/>
      <c r="CY397" s="129"/>
      <c r="CZ397" s="129"/>
      <c r="DA397" s="129"/>
      <c r="DB397" s="129"/>
      <c r="DC397" s="129"/>
      <c r="DD397" s="129"/>
      <c r="DE397" s="129"/>
      <c r="DF397" s="129"/>
      <c r="DG397" s="129"/>
      <c r="DH397" s="129"/>
      <c r="DI397" s="129"/>
      <c r="DJ397" s="129"/>
      <c r="DK397" s="129"/>
      <c r="DL397" s="129"/>
      <c r="DM397" s="129"/>
      <c r="DN397" s="129"/>
      <c r="DO397" s="129"/>
      <c r="DP397" s="129"/>
      <c r="DQ397" s="129"/>
      <c r="DR397" s="129"/>
      <c r="DS397" s="129"/>
      <c r="DT397" s="129"/>
      <c r="DU397" s="129"/>
      <c r="DV397" s="129"/>
      <c r="DW397" s="129"/>
      <c r="DX397" s="129"/>
      <c r="DY397" s="129"/>
      <c r="DZ397" s="129"/>
      <c r="EA397" s="129"/>
      <c r="EB397" s="129"/>
      <c r="EC397" s="129"/>
      <c r="ED397" s="129"/>
      <c r="EE397" s="129"/>
      <c r="EF397" s="129"/>
      <c r="EG397" s="129"/>
      <c r="EH397" s="129"/>
      <c r="EI397" s="129"/>
      <c r="EJ397" s="129"/>
      <c r="EK397" s="129"/>
      <c r="EL397" s="129"/>
      <c r="EM397" s="129"/>
      <c r="EN397" s="129"/>
      <c r="EO397" s="129"/>
      <c r="EP397" s="129"/>
      <c r="EQ397" s="129"/>
      <c r="ER397" s="129"/>
      <c r="ES397" s="129"/>
      <c r="ET397" s="129"/>
      <c r="EU397" s="129"/>
      <c r="EV397" s="129"/>
      <c r="EW397" s="129"/>
      <c r="EX397" s="129"/>
      <c r="EY397" s="129"/>
      <c r="EZ397" s="129"/>
      <c r="FA397" s="129"/>
      <c r="FB397" s="129"/>
      <c r="FC397" s="129"/>
      <c r="FD397" s="129"/>
      <c r="FE397" s="129"/>
      <c r="FF397" s="129"/>
      <c r="FG397" s="129"/>
      <c r="FH397" s="129"/>
      <c r="FI397" s="129"/>
      <c r="FJ397" s="129"/>
      <c r="FK397" s="129"/>
      <c r="FL397" s="129"/>
      <c r="FM397" s="129"/>
      <c r="FN397" s="129"/>
    </row>
    <row r="398" spans="1:170" s="210" customFormat="1" ht="13.5" thickBot="1">
      <c r="A398" s="313"/>
      <c r="B398" s="372"/>
      <c r="C398" s="175" t="s">
        <v>285</v>
      </c>
      <c r="D398" s="373"/>
      <c r="E398" s="175" t="s">
        <v>238</v>
      </c>
      <c r="F398" s="194" t="s">
        <v>100</v>
      </c>
      <c r="G398" s="176">
        <v>7</v>
      </c>
      <c r="H398" s="195"/>
      <c r="I398" s="374"/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  <c r="Z398" s="129"/>
      <c r="AA398" s="129"/>
      <c r="AB398" s="129"/>
      <c r="AC398" s="129"/>
      <c r="AD398" s="129"/>
      <c r="AE398" s="129"/>
      <c r="AF398" s="129"/>
      <c r="AG398" s="129"/>
      <c r="AH398" s="129"/>
      <c r="AI398" s="129"/>
      <c r="AJ398" s="129"/>
      <c r="AK398" s="129"/>
      <c r="AL398" s="129"/>
      <c r="AM398" s="129"/>
      <c r="AN398" s="129"/>
      <c r="AO398" s="129"/>
      <c r="AP398" s="129"/>
      <c r="AQ398" s="129"/>
      <c r="AR398" s="129"/>
      <c r="AS398" s="129"/>
      <c r="AT398" s="129"/>
      <c r="AU398" s="129"/>
      <c r="AV398" s="129"/>
      <c r="AW398" s="129"/>
      <c r="AX398" s="129"/>
      <c r="AY398" s="129"/>
      <c r="AZ398" s="129"/>
      <c r="BA398" s="129"/>
      <c r="BB398" s="129"/>
      <c r="BC398" s="129"/>
      <c r="BD398" s="129"/>
      <c r="BE398" s="129"/>
      <c r="BF398" s="129"/>
      <c r="BG398" s="129"/>
      <c r="BH398" s="129"/>
      <c r="BI398" s="129"/>
      <c r="BJ398" s="129"/>
      <c r="BK398" s="129"/>
      <c r="BL398" s="129"/>
      <c r="BM398" s="129"/>
      <c r="BN398" s="129"/>
      <c r="BO398" s="129"/>
      <c r="BP398" s="129"/>
      <c r="BQ398" s="129"/>
      <c r="BR398" s="129"/>
      <c r="BS398" s="129"/>
      <c r="BT398" s="129"/>
      <c r="BU398" s="129"/>
      <c r="BV398" s="129"/>
      <c r="BW398" s="129"/>
      <c r="BX398" s="129"/>
      <c r="BY398" s="129"/>
      <c r="BZ398" s="129"/>
      <c r="CA398" s="129"/>
      <c r="CB398" s="129"/>
      <c r="CC398" s="129"/>
      <c r="CD398" s="129"/>
      <c r="CE398" s="129"/>
      <c r="CF398" s="129"/>
      <c r="CG398" s="129"/>
      <c r="CH398" s="129"/>
      <c r="CI398" s="129"/>
      <c r="CJ398" s="129"/>
      <c r="CK398" s="129"/>
      <c r="CL398" s="129"/>
      <c r="CM398" s="129"/>
      <c r="CN398" s="129"/>
      <c r="CO398" s="129"/>
      <c r="CP398" s="129"/>
      <c r="CQ398" s="129"/>
      <c r="CR398" s="129"/>
      <c r="CS398" s="129"/>
      <c r="CT398" s="129"/>
      <c r="CU398" s="129"/>
      <c r="CV398" s="129"/>
      <c r="CW398" s="129"/>
      <c r="CX398" s="129"/>
      <c r="CY398" s="129"/>
      <c r="CZ398" s="129"/>
      <c r="DA398" s="129"/>
      <c r="DB398" s="129"/>
      <c r="DC398" s="129"/>
      <c r="DD398" s="129"/>
      <c r="DE398" s="129"/>
      <c r="DF398" s="129"/>
      <c r="DG398" s="129"/>
      <c r="DH398" s="129"/>
      <c r="DI398" s="129"/>
      <c r="DJ398" s="129"/>
      <c r="DK398" s="129"/>
      <c r="DL398" s="129"/>
      <c r="DM398" s="129"/>
      <c r="DN398" s="129"/>
      <c r="DO398" s="129"/>
      <c r="DP398" s="129"/>
      <c r="DQ398" s="129"/>
      <c r="DR398" s="129"/>
      <c r="DS398" s="129"/>
      <c r="DT398" s="129"/>
      <c r="DU398" s="129"/>
      <c r="DV398" s="129"/>
      <c r="DW398" s="129"/>
      <c r="DX398" s="129"/>
      <c r="DY398" s="129"/>
      <c r="DZ398" s="129"/>
      <c r="EA398" s="129"/>
      <c r="EB398" s="129"/>
      <c r="EC398" s="129"/>
      <c r="ED398" s="129"/>
      <c r="EE398" s="129"/>
      <c r="EF398" s="129"/>
      <c r="EG398" s="129"/>
      <c r="EH398" s="129"/>
      <c r="EI398" s="129"/>
      <c r="EJ398" s="129"/>
      <c r="EK398" s="129"/>
      <c r="EL398" s="129"/>
      <c r="EM398" s="129"/>
      <c r="EN398" s="129"/>
      <c r="EO398" s="129"/>
      <c r="EP398" s="129"/>
      <c r="EQ398" s="129"/>
      <c r="ER398" s="129"/>
      <c r="ES398" s="129"/>
      <c r="ET398" s="129"/>
      <c r="EU398" s="129"/>
      <c r="EV398" s="129"/>
      <c r="EW398" s="129"/>
      <c r="EX398" s="129"/>
      <c r="EY398" s="129"/>
      <c r="EZ398" s="129"/>
      <c r="FA398" s="129"/>
      <c r="FB398" s="129"/>
      <c r="FC398" s="129"/>
      <c r="FD398" s="129"/>
      <c r="FE398" s="129"/>
      <c r="FF398" s="129"/>
      <c r="FG398" s="129"/>
      <c r="FH398" s="129"/>
      <c r="FI398" s="129"/>
      <c r="FJ398" s="129"/>
      <c r="FK398" s="129"/>
      <c r="FL398" s="129"/>
      <c r="FM398" s="129"/>
      <c r="FN398" s="129"/>
    </row>
    <row r="399" spans="1:170" s="210" customFormat="1" ht="14.25" thickTop="1" thickBot="1">
      <c r="A399" s="173"/>
      <c r="B399" s="172"/>
      <c r="C399" s="172"/>
      <c r="D399" s="172"/>
      <c r="E399" s="171" t="s">
        <v>299</v>
      </c>
      <c r="F399" s="172" t="s">
        <v>59</v>
      </c>
      <c r="G399" s="172" t="s">
        <v>59</v>
      </c>
      <c r="H399" s="286" t="s">
        <v>59</v>
      </c>
      <c r="I399" s="249">
        <f>SUM(I394:I398)</f>
        <v>0</v>
      </c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  <c r="Z399" s="129"/>
      <c r="AA399" s="129"/>
      <c r="AB399" s="129"/>
      <c r="AC399" s="129"/>
      <c r="AD399" s="129"/>
      <c r="AE399" s="129"/>
      <c r="AF399" s="129"/>
      <c r="AG399" s="129"/>
      <c r="AH399" s="129"/>
      <c r="AI399" s="129"/>
      <c r="AJ399" s="129"/>
      <c r="AK399" s="129"/>
      <c r="AL399" s="129"/>
      <c r="AM399" s="129"/>
      <c r="AN399" s="129"/>
      <c r="AO399" s="129"/>
      <c r="AP399" s="129"/>
      <c r="AQ399" s="129"/>
      <c r="AR399" s="129"/>
      <c r="AS399" s="129"/>
      <c r="AT399" s="129"/>
      <c r="AU399" s="129"/>
      <c r="AV399" s="129"/>
      <c r="AW399" s="129"/>
      <c r="AX399" s="129"/>
      <c r="AY399" s="129"/>
      <c r="AZ399" s="129"/>
      <c r="BA399" s="129"/>
      <c r="BB399" s="129"/>
      <c r="BC399" s="129"/>
      <c r="BD399" s="129"/>
      <c r="BE399" s="129"/>
      <c r="BF399" s="129"/>
      <c r="BG399" s="129"/>
      <c r="BH399" s="129"/>
      <c r="BI399" s="129"/>
      <c r="BJ399" s="129"/>
      <c r="BK399" s="129"/>
      <c r="BL399" s="129"/>
      <c r="BM399" s="129"/>
      <c r="BN399" s="129"/>
      <c r="BO399" s="129"/>
      <c r="BP399" s="129"/>
      <c r="BQ399" s="129"/>
      <c r="BR399" s="129"/>
      <c r="BS399" s="129"/>
      <c r="BT399" s="129"/>
      <c r="BU399" s="129"/>
      <c r="BV399" s="129"/>
      <c r="BW399" s="129"/>
      <c r="BX399" s="129"/>
      <c r="BY399" s="129"/>
      <c r="BZ399" s="129"/>
      <c r="CA399" s="129"/>
      <c r="CB399" s="129"/>
      <c r="CC399" s="129"/>
      <c r="CD399" s="129"/>
      <c r="CE399" s="129"/>
      <c r="CF399" s="129"/>
      <c r="CG399" s="129"/>
      <c r="CH399" s="129"/>
      <c r="CI399" s="129"/>
      <c r="CJ399" s="129"/>
      <c r="CK399" s="129"/>
      <c r="CL399" s="129"/>
      <c r="CM399" s="129"/>
      <c r="CN399" s="129"/>
      <c r="CO399" s="129"/>
      <c r="CP399" s="129"/>
      <c r="CQ399" s="129"/>
      <c r="CR399" s="129"/>
      <c r="CS399" s="129"/>
      <c r="CT399" s="129"/>
      <c r="CU399" s="129"/>
      <c r="CV399" s="129"/>
      <c r="CW399" s="129"/>
      <c r="CX399" s="129"/>
      <c r="CY399" s="129"/>
      <c r="CZ399" s="129"/>
      <c r="DA399" s="129"/>
      <c r="DB399" s="129"/>
      <c r="DC399" s="129"/>
      <c r="DD399" s="129"/>
      <c r="DE399" s="129"/>
      <c r="DF399" s="129"/>
      <c r="DG399" s="129"/>
      <c r="DH399" s="129"/>
      <c r="DI399" s="129"/>
      <c r="DJ399" s="129"/>
      <c r="DK399" s="129"/>
      <c r="DL399" s="129"/>
      <c r="DM399" s="129"/>
      <c r="DN399" s="129"/>
      <c r="DO399" s="129"/>
      <c r="DP399" s="129"/>
      <c r="DQ399" s="129"/>
      <c r="DR399" s="129"/>
      <c r="DS399" s="129"/>
      <c r="DT399" s="129"/>
      <c r="DU399" s="129"/>
      <c r="DV399" s="129"/>
      <c r="DW399" s="129"/>
      <c r="DX399" s="129"/>
      <c r="DY399" s="129"/>
      <c r="DZ399" s="129"/>
      <c r="EA399" s="129"/>
      <c r="EB399" s="129"/>
      <c r="EC399" s="129"/>
      <c r="ED399" s="129"/>
      <c r="EE399" s="129"/>
      <c r="EF399" s="129"/>
      <c r="EG399" s="129"/>
      <c r="EH399" s="129"/>
      <c r="EI399" s="129"/>
      <c r="EJ399" s="129"/>
      <c r="EK399" s="129"/>
      <c r="EL399" s="129"/>
      <c r="EM399" s="129"/>
      <c r="EN399" s="129"/>
      <c r="EO399" s="129"/>
      <c r="EP399" s="129"/>
      <c r="EQ399" s="129"/>
      <c r="ER399" s="129"/>
      <c r="ES399" s="129"/>
      <c r="ET399" s="129"/>
      <c r="EU399" s="129"/>
      <c r="EV399" s="129"/>
      <c r="EW399" s="129"/>
      <c r="EX399" s="129"/>
      <c r="EY399" s="129"/>
      <c r="EZ399" s="129"/>
      <c r="FA399" s="129"/>
      <c r="FB399" s="129"/>
      <c r="FC399" s="129"/>
      <c r="FD399" s="129"/>
      <c r="FE399" s="129"/>
      <c r="FF399" s="129"/>
      <c r="FG399" s="129"/>
      <c r="FH399" s="129"/>
      <c r="FI399" s="129"/>
      <c r="FJ399" s="129"/>
      <c r="FK399" s="129"/>
      <c r="FL399" s="129"/>
      <c r="FM399" s="129"/>
      <c r="FN399" s="129"/>
    </row>
    <row r="400" spans="1:170" s="210" customFormat="1" ht="13.5" thickTop="1">
      <c r="A400" s="132"/>
      <c r="B400" s="133"/>
      <c r="C400" s="134"/>
      <c r="D400" s="127" t="s">
        <v>145</v>
      </c>
      <c r="E400" s="327" t="s">
        <v>141</v>
      </c>
      <c r="F400" s="133" t="s">
        <v>68</v>
      </c>
      <c r="G400" s="611">
        <f>G402</f>
        <v>705</v>
      </c>
      <c r="H400" s="162"/>
      <c r="I400" s="28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  <c r="Z400" s="129"/>
      <c r="AA400" s="129"/>
      <c r="AB400" s="129"/>
      <c r="AC400" s="129"/>
      <c r="AD400" s="129"/>
      <c r="AE400" s="129"/>
      <c r="AF400" s="129"/>
      <c r="AG400" s="129"/>
      <c r="AH400" s="129"/>
      <c r="AI400" s="129"/>
      <c r="AJ400" s="129"/>
      <c r="AK400" s="129"/>
      <c r="AL400" s="129"/>
      <c r="AM400" s="129"/>
      <c r="AN400" s="129"/>
      <c r="AO400" s="129"/>
      <c r="AP400" s="129"/>
      <c r="AQ400" s="129"/>
      <c r="AR400" s="129"/>
      <c r="AS400" s="129"/>
      <c r="AT400" s="129"/>
      <c r="AU400" s="129"/>
      <c r="AV400" s="129"/>
      <c r="AW400" s="129"/>
      <c r="AX400" s="129"/>
      <c r="AY400" s="129"/>
      <c r="AZ400" s="129"/>
      <c r="BA400" s="129"/>
      <c r="BB400" s="129"/>
      <c r="BC400" s="129"/>
      <c r="BD400" s="129"/>
      <c r="BE400" s="129"/>
      <c r="BF400" s="129"/>
      <c r="BG400" s="129"/>
      <c r="BH400" s="129"/>
      <c r="BI400" s="129"/>
      <c r="BJ400" s="129"/>
      <c r="BK400" s="129"/>
      <c r="BL400" s="129"/>
      <c r="BM400" s="129"/>
      <c r="BN400" s="129"/>
      <c r="BO400" s="129"/>
      <c r="BP400" s="129"/>
      <c r="BQ400" s="129"/>
      <c r="BR400" s="129"/>
      <c r="BS400" s="129"/>
      <c r="BT400" s="129"/>
      <c r="BU400" s="129"/>
      <c r="BV400" s="129"/>
      <c r="BW400" s="129"/>
      <c r="BX400" s="129"/>
      <c r="BY400" s="129"/>
      <c r="BZ400" s="129"/>
      <c r="CA400" s="129"/>
      <c r="CB400" s="129"/>
      <c r="CC400" s="129"/>
      <c r="CD400" s="129"/>
      <c r="CE400" s="129"/>
      <c r="CF400" s="129"/>
      <c r="CG400" s="129"/>
      <c r="CH400" s="129"/>
      <c r="CI400" s="129"/>
      <c r="CJ400" s="129"/>
      <c r="CK400" s="129"/>
      <c r="CL400" s="129"/>
      <c r="CM400" s="129"/>
      <c r="CN400" s="129"/>
      <c r="CO400" s="129"/>
      <c r="CP400" s="129"/>
      <c r="CQ400" s="129"/>
      <c r="CR400" s="129"/>
      <c r="CS400" s="129"/>
      <c r="CT400" s="129"/>
      <c r="CU400" s="129"/>
      <c r="CV400" s="129"/>
      <c r="CW400" s="129"/>
      <c r="CX400" s="129"/>
      <c r="CY400" s="129"/>
      <c r="CZ400" s="129"/>
      <c r="DA400" s="129"/>
      <c r="DB400" s="129"/>
      <c r="DC400" s="129"/>
      <c r="DD400" s="129"/>
      <c r="DE400" s="129"/>
      <c r="DF400" s="129"/>
      <c r="DG400" s="129"/>
      <c r="DH400" s="129"/>
      <c r="DI400" s="129"/>
      <c r="DJ400" s="129"/>
      <c r="DK400" s="129"/>
      <c r="DL400" s="129"/>
      <c r="DM400" s="129"/>
      <c r="DN400" s="129"/>
      <c r="DO400" s="129"/>
      <c r="DP400" s="129"/>
      <c r="DQ400" s="129"/>
      <c r="DR400" s="129"/>
      <c r="DS400" s="129"/>
      <c r="DT400" s="129"/>
      <c r="DU400" s="129"/>
      <c r="DV400" s="129"/>
      <c r="DW400" s="129"/>
      <c r="DX400" s="129"/>
      <c r="DY400" s="129"/>
      <c r="DZ400" s="129"/>
      <c r="EA400" s="129"/>
      <c r="EB400" s="129"/>
      <c r="EC400" s="129"/>
      <c r="ED400" s="129"/>
      <c r="EE400" s="129"/>
      <c r="EF400" s="129"/>
      <c r="EG400" s="129"/>
      <c r="EH400" s="129"/>
      <c r="EI400" s="129"/>
      <c r="EJ400" s="129"/>
      <c r="EK400" s="129"/>
      <c r="EL400" s="129"/>
      <c r="EM400" s="129"/>
      <c r="EN400" s="129"/>
      <c r="EO400" s="129"/>
      <c r="EP400" s="129"/>
      <c r="EQ400" s="129"/>
      <c r="ER400" s="129"/>
      <c r="ES400" s="129"/>
      <c r="ET400" s="129"/>
      <c r="EU400" s="129"/>
      <c r="EV400" s="129"/>
      <c r="EW400" s="129"/>
      <c r="EX400" s="129"/>
      <c r="EY400" s="129"/>
      <c r="EZ400" s="129"/>
      <c r="FA400" s="129"/>
      <c r="FB400" s="129"/>
      <c r="FC400" s="129"/>
      <c r="FD400" s="129"/>
      <c r="FE400" s="129"/>
      <c r="FF400" s="129"/>
      <c r="FG400" s="129"/>
      <c r="FH400" s="129"/>
      <c r="FI400" s="129"/>
      <c r="FJ400" s="129"/>
      <c r="FK400" s="129"/>
      <c r="FL400" s="129"/>
      <c r="FM400" s="129"/>
      <c r="FN400" s="129"/>
    </row>
    <row r="401" spans="1:170" s="210" customFormat="1">
      <c r="A401" s="178">
        <v>63</v>
      </c>
      <c r="B401" s="333"/>
      <c r="C401" s="231"/>
      <c r="D401" s="334"/>
      <c r="E401" s="612" t="s">
        <v>220</v>
      </c>
      <c r="F401" s="613"/>
      <c r="G401" s="336"/>
      <c r="H401" s="311"/>
      <c r="I401" s="246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  <c r="Z401" s="129"/>
      <c r="AA401" s="129"/>
      <c r="AB401" s="129"/>
      <c r="AC401" s="129"/>
      <c r="AD401" s="129"/>
      <c r="AE401" s="129"/>
      <c r="AF401" s="129"/>
      <c r="AG401" s="129"/>
      <c r="AH401" s="129"/>
      <c r="AI401" s="129"/>
      <c r="AJ401" s="129"/>
      <c r="AK401" s="129"/>
      <c r="AL401" s="129"/>
      <c r="AM401" s="129"/>
      <c r="AN401" s="129"/>
      <c r="AO401" s="129"/>
      <c r="AP401" s="129"/>
      <c r="AQ401" s="129"/>
      <c r="AR401" s="129"/>
      <c r="AS401" s="129"/>
      <c r="AT401" s="129"/>
      <c r="AU401" s="129"/>
      <c r="AV401" s="129"/>
      <c r="AW401" s="129"/>
      <c r="AX401" s="129"/>
      <c r="AY401" s="129"/>
      <c r="AZ401" s="129"/>
      <c r="BA401" s="129"/>
      <c r="BB401" s="129"/>
      <c r="BC401" s="129"/>
      <c r="BD401" s="129"/>
      <c r="BE401" s="129"/>
      <c r="BF401" s="129"/>
      <c r="BG401" s="129"/>
      <c r="BH401" s="129"/>
      <c r="BI401" s="129"/>
      <c r="BJ401" s="129"/>
      <c r="BK401" s="129"/>
      <c r="BL401" s="129"/>
      <c r="BM401" s="129"/>
      <c r="BN401" s="129"/>
      <c r="BO401" s="129"/>
      <c r="BP401" s="129"/>
      <c r="BQ401" s="129"/>
      <c r="BR401" s="129"/>
      <c r="BS401" s="129"/>
      <c r="BT401" s="129"/>
      <c r="BU401" s="129"/>
      <c r="BV401" s="129"/>
      <c r="BW401" s="129"/>
      <c r="BX401" s="129"/>
      <c r="BY401" s="129"/>
      <c r="BZ401" s="129"/>
      <c r="CA401" s="129"/>
      <c r="CB401" s="129"/>
      <c r="CC401" s="129"/>
      <c r="CD401" s="129"/>
      <c r="CE401" s="129"/>
      <c r="CF401" s="129"/>
      <c r="CG401" s="129"/>
      <c r="CH401" s="129"/>
      <c r="CI401" s="129"/>
      <c r="CJ401" s="129"/>
      <c r="CK401" s="129"/>
      <c r="CL401" s="129"/>
      <c r="CM401" s="129"/>
      <c r="CN401" s="129"/>
      <c r="CO401" s="129"/>
      <c r="CP401" s="129"/>
      <c r="CQ401" s="129"/>
      <c r="CR401" s="129"/>
      <c r="CS401" s="129"/>
      <c r="CT401" s="129"/>
      <c r="CU401" s="129"/>
      <c r="CV401" s="129"/>
      <c r="CW401" s="129"/>
      <c r="CX401" s="129"/>
      <c r="CY401" s="129"/>
      <c r="CZ401" s="129"/>
      <c r="DA401" s="129"/>
      <c r="DB401" s="129"/>
      <c r="DC401" s="129"/>
      <c r="DD401" s="129"/>
      <c r="DE401" s="129"/>
      <c r="DF401" s="129"/>
      <c r="DG401" s="129"/>
      <c r="DH401" s="129"/>
      <c r="DI401" s="129"/>
      <c r="DJ401" s="129"/>
      <c r="DK401" s="129"/>
      <c r="DL401" s="129"/>
      <c r="DM401" s="129"/>
      <c r="DN401" s="129"/>
      <c r="DO401" s="129"/>
      <c r="DP401" s="129"/>
      <c r="DQ401" s="129"/>
      <c r="DR401" s="129"/>
      <c r="DS401" s="129"/>
      <c r="DT401" s="129"/>
      <c r="DU401" s="129"/>
      <c r="DV401" s="129"/>
      <c r="DW401" s="129"/>
      <c r="DX401" s="129"/>
      <c r="DY401" s="129"/>
      <c r="DZ401" s="129"/>
      <c r="EA401" s="129"/>
      <c r="EB401" s="129"/>
      <c r="EC401" s="129"/>
      <c r="ED401" s="129"/>
      <c r="EE401" s="129"/>
      <c r="EF401" s="129"/>
      <c r="EG401" s="129"/>
      <c r="EH401" s="129"/>
      <c r="EI401" s="129"/>
      <c r="EJ401" s="129"/>
      <c r="EK401" s="129"/>
      <c r="EL401" s="129"/>
      <c r="EM401" s="129"/>
      <c r="EN401" s="129"/>
      <c r="EO401" s="129"/>
      <c r="EP401" s="129"/>
      <c r="EQ401" s="129"/>
      <c r="ER401" s="129"/>
      <c r="ES401" s="129"/>
      <c r="ET401" s="129"/>
      <c r="EU401" s="129"/>
      <c r="EV401" s="129"/>
      <c r="EW401" s="129"/>
      <c r="EX401" s="129"/>
      <c r="EY401" s="129"/>
      <c r="EZ401" s="129"/>
      <c r="FA401" s="129"/>
      <c r="FB401" s="129"/>
      <c r="FC401" s="129"/>
      <c r="FD401" s="129"/>
      <c r="FE401" s="129"/>
      <c r="FF401" s="129"/>
      <c r="FG401" s="129"/>
      <c r="FH401" s="129"/>
      <c r="FI401" s="129"/>
      <c r="FJ401" s="129"/>
      <c r="FK401" s="129"/>
      <c r="FL401" s="129"/>
      <c r="FM401" s="129"/>
      <c r="FN401" s="129"/>
    </row>
    <row r="402" spans="1:170" s="210" customFormat="1">
      <c r="A402" s="204"/>
      <c r="B402" s="182"/>
      <c r="C402" s="169" t="s">
        <v>286</v>
      </c>
      <c r="D402" s="183"/>
      <c r="E402" s="698">
        <v>705</v>
      </c>
      <c r="F402" s="653" t="s">
        <v>100</v>
      </c>
      <c r="G402" s="698">
        <v>705</v>
      </c>
      <c r="H402" s="185"/>
      <c r="I402" s="246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  <c r="Z402" s="129"/>
      <c r="AA402" s="129"/>
      <c r="AB402" s="129"/>
      <c r="AC402" s="129"/>
      <c r="AD402" s="129"/>
      <c r="AE402" s="129"/>
      <c r="AF402" s="129"/>
      <c r="AG402" s="129"/>
      <c r="AH402" s="129"/>
      <c r="AI402" s="129"/>
      <c r="AJ402" s="129"/>
      <c r="AK402" s="129"/>
      <c r="AL402" s="129"/>
      <c r="AM402" s="129"/>
      <c r="AN402" s="129"/>
      <c r="AO402" s="129"/>
      <c r="AP402" s="129"/>
      <c r="AQ402" s="129"/>
      <c r="AR402" s="129"/>
      <c r="AS402" s="129"/>
      <c r="AT402" s="129"/>
      <c r="AU402" s="129"/>
      <c r="AV402" s="129"/>
      <c r="AW402" s="129"/>
      <c r="AX402" s="129"/>
      <c r="AY402" s="129"/>
      <c r="AZ402" s="129"/>
      <c r="BA402" s="129"/>
      <c r="BB402" s="129"/>
      <c r="BC402" s="129"/>
      <c r="BD402" s="129"/>
      <c r="BE402" s="129"/>
      <c r="BF402" s="129"/>
      <c r="BG402" s="129"/>
      <c r="BH402" s="129"/>
      <c r="BI402" s="129"/>
      <c r="BJ402" s="129"/>
      <c r="BK402" s="129"/>
      <c r="BL402" s="129"/>
      <c r="BM402" s="129"/>
      <c r="BN402" s="129"/>
      <c r="BO402" s="129"/>
      <c r="BP402" s="129"/>
      <c r="BQ402" s="129"/>
      <c r="BR402" s="129"/>
      <c r="BS402" s="129"/>
      <c r="BT402" s="129"/>
      <c r="BU402" s="129"/>
      <c r="BV402" s="129"/>
      <c r="BW402" s="129"/>
      <c r="BX402" s="129"/>
      <c r="BY402" s="129"/>
      <c r="BZ402" s="129"/>
      <c r="CA402" s="129"/>
      <c r="CB402" s="129"/>
      <c r="CC402" s="129"/>
      <c r="CD402" s="129"/>
      <c r="CE402" s="129"/>
      <c r="CF402" s="129"/>
      <c r="CG402" s="129"/>
      <c r="CH402" s="129"/>
      <c r="CI402" s="129"/>
      <c r="CJ402" s="129"/>
      <c r="CK402" s="129"/>
      <c r="CL402" s="129"/>
      <c r="CM402" s="129"/>
      <c r="CN402" s="129"/>
      <c r="CO402" s="129"/>
      <c r="CP402" s="129"/>
      <c r="CQ402" s="129"/>
      <c r="CR402" s="129"/>
      <c r="CS402" s="129"/>
      <c r="CT402" s="129"/>
      <c r="CU402" s="129"/>
      <c r="CV402" s="129"/>
      <c r="CW402" s="129"/>
      <c r="CX402" s="129"/>
      <c r="CY402" s="129"/>
      <c r="CZ402" s="129"/>
      <c r="DA402" s="129"/>
      <c r="DB402" s="129"/>
      <c r="DC402" s="129"/>
      <c r="DD402" s="129"/>
      <c r="DE402" s="129"/>
      <c r="DF402" s="129"/>
      <c r="DG402" s="129"/>
      <c r="DH402" s="129"/>
      <c r="DI402" s="129"/>
      <c r="DJ402" s="129"/>
      <c r="DK402" s="129"/>
      <c r="DL402" s="129"/>
      <c r="DM402" s="129"/>
      <c r="DN402" s="129"/>
      <c r="DO402" s="129"/>
      <c r="DP402" s="129"/>
      <c r="DQ402" s="129"/>
      <c r="DR402" s="129"/>
      <c r="DS402" s="129"/>
      <c r="DT402" s="129"/>
      <c r="DU402" s="129"/>
      <c r="DV402" s="129"/>
      <c r="DW402" s="129"/>
      <c r="DX402" s="129"/>
      <c r="DY402" s="129"/>
      <c r="DZ402" s="129"/>
      <c r="EA402" s="129"/>
      <c r="EB402" s="129"/>
      <c r="EC402" s="129"/>
      <c r="ED402" s="129"/>
      <c r="EE402" s="129"/>
      <c r="EF402" s="129"/>
      <c r="EG402" s="129"/>
      <c r="EH402" s="129"/>
      <c r="EI402" s="129"/>
      <c r="EJ402" s="129"/>
      <c r="EK402" s="129"/>
      <c r="EL402" s="129"/>
      <c r="EM402" s="129"/>
      <c r="EN402" s="129"/>
      <c r="EO402" s="129"/>
      <c r="EP402" s="129"/>
      <c r="EQ402" s="129"/>
      <c r="ER402" s="129"/>
      <c r="ES402" s="129"/>
      <c r="ET402" s="129"/>
      <c r="EU402" s="129"/>
      <c r="EV402" s="129"/>
      <c r="EW402" s="129"/>
      <c r="EX402" s="129"/>
      <c r="EY402" s="129"/>
      <c r="EZ402" s="129"/>
      <c r="FA402" s="129"/>
      <c r="FB402" s="129"/>
      <c r="FC402" s="129"/>
      <c r="FD402" s="129"/>
      <c r="FE402" s="129"/>
      <c r="FF402" s="129"/>
      <c r="FG402" s="129"/>
      <c r="FH402" s="129"/>
      <c r="FI402" s="129"/>
      <c r="FJ402" s="129"/>
      <c r="FK402" s="129"/>
      <c r="FL402" s="129"/>
      <c r="FM402" s="129"/>
      <c r="FN402" s="129"/>
    </row>
    <row r="403" spans="1:170" s="210" customFormat="1" ht="13.5" thickBot="1">
      <c r="A403" s="173"/>
      <c r="B403" s="172"/>
      <c r="C403" s="172"/>
      <c r="D403" s="172"/>
      <c r="E403" s="171" t="s">
        <v>142</v>
      </c>
      <c r="F403" s="172" t="s">
        <v>59</v>
      </c>
      <c r="G403" s="172" t="s">
        <v>59</v>
      </c>
      <c r="H403" s="286" t="s">
        <v>59</v>
      </c>
      <c r="I403" s="249">
        <f>I400</f>
        <v>0</v>
      </c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  <c r="Z403" s="129"/>
      <c r="AA403" s="129"/>
      <c r="AB403" s="129"/>
      <c r="AC403" s="129"/>
      <c r="AD403" s="129"/>
      <c r="AE403" s="129"/>
      <c r="AF403" s="129"/>
      <c r="AG403" s="129"/>
      <c r="AH403" s="129"/>
      <c r="AI403" s="129"/>
      <c r="AJ403" s="129"/>
      <c r="AK403" s="129"/>
      <c r="AL403" s="129"/>
      <c r="AM403" s="129"/>
      <c r="AN403" s="129"/>
      <c r="AO403" s="129"/>
      <c r="AP403" s="129"/>
      <c r="AQ403" s="129"/>
      <c r="AR403" s="129"/>
      <c r="AS403" s="129"/>
      <c r="AT403" s="129"/>
      <c r="AU403" s="129"/>
      <c r="AV403" s="129"/>
      <c r="AW403" s="129"/>
      <c r="AX403" s="129"/>
      <c r="AY403" s="129"/>
      <c r="AZ403" s="129"/>
      <c r="BA403" s="129"/>
      <c r="BB403" s="129"/>
      <c r="BC403" s="129"/>
      <c r="BD403" s="129"/>
      <c r="BE403" s="129"/>
      <c r="BF403" s="129"/>
      <c r="BG403" s="129"/>
      <c r="BH403" s="129"/>
      <c r="BI403" s="129"/>
      <c r="BJ403" s="129"/>
      <c r="BK403" s="129"/>
      <c r="BL403" s="129"/>
      <c r="BM403" s="129"/>
      <c r="BN403" s="129"/>
      <c r="BO403" s="129"/>
      <c r="BP403" s="129"/>
      <c r="BQ403" s="129"/>
      <c r="BR403" s="129"/>
      <c r="BS403" s="129"/>
      <c r="BT403" s="129"/>
      <c r="BU403" s="129"/>
      <c r="BV403" s="129"/>
      <c r="BW403" s="129"/>
      <c r="BX403" s="129"/>
      <c r="BY403" s="129"/>
      <c r="BZ403" s="129"/>
      <c r="CA403" s="129"/>
      <c r="CB403" s="129"/>
      <c r="CC403" s="129"/>
      <c r="CD403" s="129"/>
      <c r="CE403" s="129"/>
      <c r="CF403" s="129"/>
      <c r="CG403" s="129"/>
      <c r="CH403" s="129"/>
      <c r="CI403" s="129"/>
      <c r="CJ403" s="129"/>
      <c r="CK403" s="129"/>
      <c r="CL403" s="129"/>
      <c r="CM403" s="129"/>
      <c r="CN403" s="129"/>
      <c r="CO403" s="129"/>
      <c r="CP403" s="129"/>
      <c r="CQ403" s="129"/>
      <c r="CR403" s="129"/>
      <c r="CS403" s="129"/>
      <c r="CT403" s="129"/>
      <c r="CU403" s="129"/>
      <c r="CV403" s="129"/>
      <c r="CW403" s="129"/>
      <c r="CX403" s="129"/>
      <c r="CY403" s="129"/>
      <c r="CZ403" s="129"/>
      <c r="DA403" s="129"/>
      <c r="DB403" s="129"/>
      <c r="DC403" s="129"/>
      <c r="DD403" s="129"/>
      <c r="DE403" s="129"/>
      <c r="DF403" s="129"/>
      <c r="DG403" s="129"/>
      <c r="DH403" s="129"/>
      <c r="DI403" s="129"/>
      <c r="DJ403" s="129"/>
      <c r="DK403" s="129"/>
      <c r="DL403" s="129"/>
      <c r="DM403" s="129"/>
      <c r="DN403" s="129"/>
      <c r="DO403" s="129"/>
      <c r="DP403" s="129"/>
      <c r="DQ403" s="129"/>
      <c r="DR403" s="129"/>
      <c r="DS403" s="129"/>
      <c r="DT403" s="129"/>
      <c r="DU403" s="129"/>
      <c r="DV403" s="129"/>
      <c r="DW403" s="129"/>
      <c r="DX403" s="129"/>
      <c r="DY403" s="129"/>
      <c r="DZ403" s="129"/>
      <c r="EA403" s="129"/>
      <c r="EB403" s="129"/>
      <c r="EC403" s="129"/>
      <c r="ED403" s="129"/>
      <c r="EE403" s="129"/>
      <c r="EF403" s="129"/>
      <c r="EG403" s="129"/>
      <c r="EH403" s="129"/>
      <c r="EI403" s="129"/>
      <c r="EJ403" s="129"/>
      <c r="EK403" s="129"/>
      <c r="EL403" s="129"/>
      <c r="EM403" s="129"/>
      <c r="EN403" s="129"/>
      <c r="EO403" s="129"/>
      <c r="EP403" s="129"/>
      <c r="EQ403" s="129"/>
      <c r="ER403" s="129"/>
      <c r="ES403" s="129"/>
      <c r="ET403" s="129"/>
      <c r="EU403" s="129"/>
      <c r="EV403" s="129"/>
      <c r="EW403" s="129"/>
      <c r="EX403" s="129"/>
      <c r="EY403" s="129"/>
      <c r="EZ403" s="129"/>
      <c r="FA403" s="129"/>
      <c r="FB403" s="129"/>
      <c r="FC403" s="129"/>
      <c r="FD403" s="129"/>
      <c r="FE403" s="129"/>
      <c r="FF403" s="129"/>
      <c r="FG403" s="129"/>
      <c r="FH403" s="129"/>
      <c r="FI403" s="129"/>
      <c r="FJ403" s="129"/>
      <c r="FK403" s="129"/>
      <c r="FL403" s="129"/>
      <c r="FM403" s="129"/>
      <c r="FN403" s="129"/>
    </row>
    <row r="404" spans="1:170" s="210" customFormat="1" ht="17.25" thickTop="1" thickBot="1">
      <c r="A404" s="66"/>
      <c r="B404" s="122"/>
      <c r="C404" s="64"/>
      <c r="D404" s="488"/>
      <c r="E404" s="500" t="s">
        <v>84</v>
      </c>
      <c r="F404" s="65" t="s">
        <v>59</v>
      </c>
      <c r="G404" s="504" t="s">
        <v>59</v>
      </c>
      <c r="H404" s="502" t="s">
        <v>59</v>
      </c>
      <c r="I404" s="298">
        <f>I403+I392++I382+I366+I399</f>
        <v>0</v>
      </c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  <c r="Z404" s="129"/>
      <c r="AA404" s="129"/>
      <c r="AB404" s="129"/>
      <c r="AC404" s="129"/>
      <c r="AD404" s="129"/>
      <c r="AE404" s="129"/>
      <c r="AF404" s="129"/>
      <c r="AG404" s="129"/>
      <c r="AH404" s="129"/>
      <c r="AI404" s="129"/>
      <c r="AJ404" s="129"/>
      <c r="AK404" s="129"/>
      <c r="AL404" s="129"/>
      <c r="AM404" s="129"/>
      <c r="AN404" s="129"/>
      <c r="AO404" s="129"/>
      <c r="AP404" s="129"/>
      <c r="AQ404" s="129"/>
      <c r="AR404" s="129"/>
      <c r="AS404" s="129"/>
      <c r="AT404" s="129"/>
      <c r="AU404" s="129"/>
      <c r="AV404" s="129"/>
      <c r="AW404" s="129"/>
      <c r="AX404" s="129"/>
      <c r="AY404" s="129"/>
      <c r="AZ404" s="129"/>
      <c r="BA404" s="129"/>
      <c r="BB404" s="129"/>
      <c r="BC404" s="129"/>
      <c r="BD404" s="129"/>
      <c r="BE404" s="129"/>
      <c r="BF404" s="129"/>
      <c r="BG404" s="129"/>
      <c r="BH404" s="129"/>
      <c r="BI404" s="129"/>
      <c r="BJ404" s="129"/>
      <c r="BK404" s="129"/>
      <c r="BL404" s="129"/>
      <c r="BM404" s="129"/>
      <c r="BN404" s="129"/>
      <c r="BO404" s="129"/>
      <c r="BP404" s="129"/>
      <c r="BQ404" s="129"/>
      <c r="BR404" s="129"/>
      <c r="BS404" s="129"/>
      <c r="BT404" s="129"/>
      <c r="BU404" s="129"/>
      <c r="BV404" s="129"/>
      <c r="BW404" s="129"/>
      <c r="BX404" s="129"/>
      <c r="BY404" s="129"/>
      <c r="BZ404" s="129"/>
      <c r="CA404" s="129"/>
      <c r="CB404" s="129"/>
      <c r="CC404" s="129"/>
      <c r="CD404" s="129"/>
      <c r="CE404" s="129"/>
      <c r="CF404" s="129"/>
      <c r="CG404" s="129"/>
      <c r="CH404" s="129"/>
      <c r="CI404" s="129"/>
      <c r="CJ404" s="129"/>
      <c r="CK404" s="129"/>
      <c r="CL404" s="129"/>
      <c r="CM404" s="129"/>
      <c r="CN404" s="129"/>
      <c r="CO404" s="129"/>
      <c r="CP404" s="129"/>
      <c r="CQ404" s="129"/>
      <c r="CR404" s="129"/>
      <c r="CS404" s="129"/>
      <c r="CT404" s="129"/>
      <c r="CU404" s="129"/>
      <c r="CV404" s="129"/>
      <c r="CW404" s="129"/>
      <c r="CX404" s="129"/>
      <c r="CY404" s="129"/>
      <c r="CZ404" s="129"/>
      <c r="DA404" s="129"/>
      <c r="DB404" s="129"/>
      <c r="DC404" s="129"/>
      <c r="DD404" s="129"/>
      <c r="DE404" s="129"/>
      <c r="DF404" s="129"/>
      <c r="DG404" s="129"/>
      <c r="DH404" s="129"/>
      <c r="DI404" s="129"/>
      <c r="DJ404" s="129"/>
      <c r="DK404" s="129"/>
      <c r="DL404" s="129"/>
      <c r="DM404" s="129"/>
      <c r="DN404" s="129"/>
      <c r="DO404" s="129"/>
      <c r="DP404" s="129"/>
      <c r="DQ404" s="129"/>
      <c r="DR404" s="129"/>
      <c r="DS404" s="129"/>
      <c r="DT404" s="129"/>
      <c r="DU404" s="129"/>
      <c r="DV404" s="129"/>
      <c r="DW404" s="129"/>
      <c r="DX404" s="129"/>
      <c r="DY404" s="129"/>
      <c r="DZ404" s="129"/>
      <c r="EA404" s="129"/>
      <c r="EB404" s="129"/>
      <c r="EC404" s="129"/>
      <c r="ED404" s="129"/>
      <c r="EE404" s="129"/>
      <c r="EF404" s="129"/>
      <c r="EG404" s="129"/>
      <c r="EH404" s="129"/>
      <c r="EI404" s="129"/>
      <c r="EJ404" s="129"/>
      <c r="EK404" s="129"/>
      <c r="EL404" s="129"/>
      <c r="EM404" s="129"/>
      <c r="EN404" s="129"/>
      <c r="EO404" s="129"/>
      <c r="EP404" s="129"/>
      <c r="EQ404" s="129"/>
      <c r="ER404" s="129"/>
      <c r="ES404" s="129"/>
      <c r="ET404" s="129"/>
      <c r="EU404" s="129"/>
      <c r="EV404" s="129"/>
      <c r="EW404" s="129"/>
      <c r="EX404" s="129"/>
      <c r="EY404" s="129"/>
      <c r="EZ404" s="129"/>
      <c r="FA404" s="129"/>
      <c r="FB404" s="129"/>
      <c r="FC404" s="129"/>
      <c r="FD404" s="129"/>
      <c r="FE404" s="129"/>
      <c r="FF404" s="129"/>
      <c r="FG404" s="129"/>
      <c r="FH404" s="129"/>
      <c r="FI404" s="129"/>
      <c r="FJ404" s="129"/>
      <c r="FK404" s="129"/>
      <c r="FL404" s="129"/>
      <c r="FM404" s="129"/>
      <c r="FN404" s="129"/>
    </row>
    <row r="405" spans="1:170" s="210" customFormat="1" ht="16.5" thickTop="1">
      <c r="A405" s="190" t="s">
        <v>353</v>
      </c>
      <c r="B405" s="17" t="s">
        <v>85</v>
      </c>
      <c r="C405" s="192"/>
      <c r="D405" s="191" t="s">
        <v>86</v>
      </c>
      <c r="E405" s="483" t="s">
        <v>87</v>
      </c>
      <c r="F405" s="17" t="s">
        <v>59</v>
      </c>
      <c r="G405" s="503" t="s">
        <v>59</v>
      </c>
      <c r="H405" s="19" t="s">
        <v>59</v>
      </c>
      <c r="I405" s="277" t="s">
        <v>59</v>
      </c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  <c r="Z405" s="129"/>
      <c r="AA405" s="129"/>
      <c r="AB405" s="129"/>
      <c r="AC405" s="129"/>
      <c r="AD405" s="129"/>
      <c r="AE405" s="129"/>
      <c r="AF405" s="129"/>
      <c r="AG405" s="129"/>
      <c r="AH405" s="129"/>
      <c r="AI405" s="129"/>
      <c r="AJ405" s="129"/>
      <c r="AK405" s="129"/>
      <c r="AL405" s="129"/>
      <c r="AM405" s="129"/>
      <c r="AN405" s="129"/>
      <c r="AO405" s="129"/>
      <c r="AP405" s="129"/>
      <c r="AQ405" s="129"/>
      <c r="AR405" s="129"/>
      <c r="AS405" s="129"/>
      <c r="AT405" s="129"/>
      <c r="AU405" s="129"/>
      <c r="AV405" s="129"/>
      <c r="AW405" s="129"/>
      <c r="AX405" s="129"/>
      <c r="AY405" s="129"/>
      <c r="AZ405" s="129"/>
      <c r="BA405" s="129"/>
      <c r="BB405" s="129"/>
      <c r="BC405" s="129"/>
      <c r="BD405" s="129"/>
      <c r="BE405" s="129"/>
      <c r="BF405" s="129"/>
      <c r="BG405" s="129"/>
      <c r="BH405" s="129"/>
      <c r="BI405" s="129"/>
      <c r="BJ405" s="129"/>
      <c r="BK405" s="129"/>
      <c r="BL405" s="129"/>
      <c r="BM405" s="129"/>
      <c r="BN405" s="129"/>
      <c r="BO405" s="129"/>
      <c r="BP405" s="129"/>
      <c r="BQ405" s="129"/>
      <c r="BR405" s="129"/>
      <c r="BS405" s="129"/>
      <c r="BT405" s="129"/>
      <c r="BU405" s="129"/>
      <c r="BV405" s="129"/>
      <c r="BW405" s="129"/>
      <c r="BX405" s="129"/>
      <c r="BY405" s="129"/>
      <c r="BZ405" s="129"/>
      <c r="CA405" s="129"/>
      <c r="CB405" s="129"/>
      <c r="CC405" s="129"/>
      <c r="CD405" s="129"/>
      <c r="CE405" s="129"/>
      <c r="CF405" s="129"/>
      <c r="CG405" s="129"/>
      <c r="CH405" s="129"/>
      <c r="CI405" s="129"/>
      <c r="CJ405" s="129"/>
      <c r="CK405" s="129"/>
      <c r="CL405" s="129"/>
      <c r="CM405" s="129"/>
      <c r="CN405" s="129"/>
      <c r="CO405" s="129"/>
      <c r="CP405" s="129"/>
      <c r="CQ405" s="129"/>
      <c r="CR405" s="129"/>
      <c r="CS405" s="129"/>
      <c r="CT405" s="129"/>
      <c r="CU405" s="129"/>
      <c r="CV405" s="129"/>
      <c r="CW405" s="129"/>
      <c r="CX405" s="129"/>
      <c r="CY405" s="129"/>
      <c r="CZ405" s="129"/>
      <c r="DA405" s="129"/>
      <c r="DB405" s="129"/>
      <c r="DC405" s="129"/>
      <c r="DD405" s="129"/>
      <c r="DE405" s="129"/>
      <c r="DF405" s="129"/>
      <c r="DG405" s="129"/>
      <c r="DH405" s="129"/>
      <c r="DI405" s="129"/>
      <c r="DJ405" s="129"/>
      <c r="DK405" s="129"/>
      <c r="DL405" s="129"/>
      <c r="DM405" s="129"/>
      <c r="DN405" s="129"/>
      <c r="DO405" s="129"/>
      <c r="DP405" s="129"/>
      <c r="DQ405" s="129"/>
      <c r="DR405" s="129"/>
      <c r="DS405" s="129"/>
      <c r="DT405" s="129"/>
      <c r="DU405" s="129"/>
      <c r="DV405" s="129"/>
      <c r="DW405" s="129"/>
      <c r="DX405" s="129"/>
      <c r="DY405" s="129"/>
      <c r="DZ405" s="129"/>
      <c r="EA405" s="129"/>
      <c r="EB405" s="129"/>
      <c r="EC405" s="129"/>
      <c r="ED405" s="129"/>
      <c r="EE405" s="129"/>
      <c r="EF405" s="129"/>
      <c r="EG405" s="129"/>
      <c r="EH405" s="129"/>
      <c r="EI405" s="129"/>
      <c r="EJ405" s="129"/>
      <c r="EK405" s="129"/>
      <c r="EL405" s="129"/>
      <c r="EM405" s="129"/>
      <c r="EN405" s="129"/>
      <c r="EO405" s="129"/>
      <c r="EP405" s="129"/>
      <c r="EQ405" s="129"/>
      <c r="ER405" s="129"/>
      <c r="ES405" s="129"/>
      <c r="ET405" s="129"/>
      <c r="EU405" s="129"/>
      <c r="EV405" s="129"/>
      <c r="EW405" s="129"/>
      <c r="EX405" s="129"/>
      <c r="EY405" s="129"/>
      <c r="EZ405" s="129"/>
      <c r="FA405" s="129"/>
      <c r="FB405" s="129"/>
      <c r="FC405" s="129"/>
      <c r="FD405" s="129"/>
      <c r="FE405" s="129"/>
      <c r="FF405" s="129"/>
      <c r="FG405" s="129"/>
      <c r="FH405" s="129"/>
      <c r="FI405" s="129"/>
      <c r="FJ405" s="129"/>
      <c r="FK405" s="129"/>
      <c r="FL405" s="129"/>
      <c r="FM405" s="129"/>
      <c r="FN405" s="129"/>
    </row>
    <row r="406" spans="1:170" s="210" customFormat="1" ht="13.5" thickBot="1">
      <c r="A406" s="132"/>
      <c r="B406" s="133"/>
      <c r="C406" s="134"/>
      <c r="D406" s="133" t="s">
        <v>88</v>
      </c>
      <c r="E406" s="327" t="s">
        <v>146</v>
      </c>
      <c r="F406" s="133" t="s">
        <v>59</v>
      </c>
      <c r="G406" s="356" t="s">
        <v>59</v>
      </c>
      <c r="H406" s="329" t="s">
        <v>59</v>
      </c>
      <c r="I406" s="289" t="s">
        <v>59</v>
      </c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  <c r="Z406" s="129"/>
      <c r="AA406" s="129"/>
      <c r="AB406" s="129"/>
      <c r="AC406" s="129"/>
      <c r="AD406" s="129"/>
      <c r="AE406" s="129"/>
      <c r="AF406" s="129"/>
      <c r="AG406" s="129"/>
      <c r="AH406" s="129"/>
      <c r="AI406" s="129"/>
      <c r="AJ406" s="129"/>
      <c r="AK406" s="129"/>
      <c r="AL406" s="129"/>
      <c r="AM406" s="129"/>
      <c r="AN406" s="129"/>
      <c r="AO406" s="129"/>
      <c r="AP406" s="129"/>
      <c r="AQ406" s="129"/>
      <c r="AR406" s="129"/>
      <c r="AS406" s="129"/>
      <c r="AT406" s="129"/>
      <c r="AU406" s="129"/>
      <c r="AV406" s="129"/>
      <c r="AW406" s="129"/>
      <c r="AX406" s="129"/>
      <c r="AY406" s="129"/>
      <c r="AZ406" s="129"/>
      <c r="BA406" s="129"/>
      <c r="BB406" s="129"/>
      <c r="BC406" s="129"/>
      <c r="BD406" s="129"/>
      <c r="BE406" s="129"/>
      <c r="BF406" s="129"/>
      <c r="BG406" s="129"/>
      <c r="BH406" s="129"/>
      <c r="BI406" s="129"/>
      <c r="BJ406" s="129"/>
      <c r="BK406" s="129"/>
      <c r="BL406" s="129"/>
      <c r="BM406" s="129"/>
      <c r="BN406" s="129"/>
      <c r="BO406" s="129"/>
      <c r="BP406" s="129"/>
      <c r="BQ406" s="129"/>
      <c r="BR406" s="129"/>
      <c r="BS406" s="129"/>
      <c r="BT406" s="129"/>
      <c r="BU406" s="129"/>
      <c r="BV406" s="129"/>
      <c r="BW406" s="129"/>
      <c r="BX406" s="129"/>
      <c r="BY406" s="129"/>
      <c r="BZ406" s="129"/>
      <c r="CA406" s="129"/>
      <c r="CB406" s="129"/>
      <c r="CC406" s="129"/>
      <c r="CD406" s="129"/>
      <c r="CE406" s="129"/>
      <c r="CF406" s="129"/>
      <c r="CG406" s="129"/>
      <c r="CH406" s="129"/>
      <c r="CI406" s="129"/>
      <c r="CJ406" s="129"/>
      <c r="CK406" s="129"/>
      <c r="CL406" s="129"/>
      <c r="CM406" s="129"/>
      <c r="CN406" s="129"/>
      <c r="CO406" s="129"/>
      <c r="CP406" s="129"/>
      <c r="CQ406" s="129"/>
      <c r="CR406" s="129"/>
      <c r="CS406" s="129"/>
      <c r="CT406" s="129"/>
      <c r="CU406" s="129"/>
      <c r="CV406" s="129"/>
      <c r="CW406" s="129"/>
      <c r="CX406" s="129"/>
      <c r="CY406" s="129"/>
      <c r="CZ406" s="129"/>
      <c r="DA406" s="129"/>
      <c r="DB406" s="129"/>
      <c r="DC406" s="129"/>
      <c r="DD406" s="129"/>
      <c r="DE406" s="129"/>
      <c r="DF406" s="129"/>
      <c r="DG406" s="129"/>
      <c r="DH406" s="129"/>
      <c r="DI406" s="129"/>
      <c r="DJ406" s="129"/>
      <c r="DK406" s="129"/>
      <c r="DL406" s="129"/>
      <c r="DM406" s="129"/>
      <c r="DN406" s="129"/>
      <c r="DO406" s="129"/>
      <c r="DP406" s="129"/>
      <c r="DQ406" s="129"/>
      <c r="DR406" s="129"/>
      <c r="DS406" s="129"/>
      <c r="DT406" s="129"/>
      <c r="DU406" s="129"/>
      <c r="DV406" s="129"/>
      <c r="DW406" s="129"/>
      <c r="DX406" s="129"/>
      <c r="DY406" s="129"/>
      <c r="DZ406" s="129"/>
      <c r="EA406" s="129"/>
      <c r="EB406" s="129"/>
      <c r="EC406" s="129"/>
      <c r="ED406" s="129"/>
      <c r="EE406" s="129"/>
      <c r="EF406" s="129"/>
      <c r="EG406" s="129"/>
      <c r="EH406" s="129"/>
      <c r="EI406" s="129"/>
      <c r="EJ406" s="129"/>
      <c r="EK406" s="129"/>
      <c r="EL406" s="129"/>
      <c r="EM406" s="129"/>
      <c r="EN406" s="129"/>
      <c r="EO406" s="129"/>
      <c r="EP406" s="129"/>
      <c r="EQ406" s="129"/>
      <c r="ER406" s="129"/>
      <c r="ES406" s="129"/>
      <c r="ET406" s="129"/>
      <c r="EU406" s="129"/>
      <c r="EV406" s="129"/>
      <c r="EW406" s="129"/>
      <c r="EX406" s="129"/>
      <c r="EY406" s="129"/>
      <c r="EZ406" s="129"/>
      <c r="FA406" s="129"/>
      <c r="FB406" s="129"/>
      <c r="FC406" s="129"/>
      <c r="FD406" s="129"/>
      <c r="FE406" s="129"/>
      <c r="FF406" s="129"/>
      <c r="FG406" s="129"/>
      <c r="FH406" s="129"/>
      <c r="FI406" s="129"/>
      <c r="FJ406" s="129"/>
      <c r="FK406" s="129"/>
      <c r="FL406" s="129"/>
      <c r="FM406" s="129"/>
      <c r="FN406" s="129"/>
    </row>
    <row r="407" spans="1:170" s="210" customFormat="1" ht="26.25" thickTop="1">
      <c r="A407" s="187">
        <v>64</v>
      </c>
      <c r="B407" s="357"/>
      <c r="C407" s="358"/>
      <c r="D407" s="325"/>
      <c r="E407" s="603" t="s">
        <v>199</v>
      </c>
      <c r="F407" s="604" t="s">
        <v>67</v>
      </c>
      <c r="G407" s="649">
        <f>G408</f>
        <v>700</v>
      </c>
      <c r="H407" s="189"/>
      <c r="I407" s="264"/>
      <c r="K407" s="129"/>
      <c r="L407" s="129"/>
      <c r="M407" s="129"/>
      <c r="N407" s="129"/>
      <c r="O407" s="129"/>
      <c r="P407" s="129"/>
      <c r="Q407" s="129"/>
      <c r="R407" s="129"/>
      <c r="S407" s="129"/>
      <c r="T407" s="129"/>
      <c r="U407" s="129"/>
      <c r="V407" s="129"/>
      <c r="W407" s="129"/>
      <c r="X407" s="129"/>
      <c r="Y407" s="129"/>
      <c r="Z407" s="129"/>
      <c r="AA407" s="129"/>
      <c r="AB407" s="129"/>
      <c r="AC407" s="129"/>
      <c r="AD407" s="129"/>
      <c r="AE407" s="129"/>
      <c r="AF407" s="129"/>
      <c r="AG407" s="129"/>
      <c r="AH407" s="129"/>
      <c r="AI407" s="129"/>
      <c r="AJ407" s="129"/>
      <c r="AK407" s="129"/>
      <c r="AL407" s="129"/>
      <c r="AM407" s="129"/>
      <c r="AN407" s="129"/>
      <c r="AO407" s="129"/>
      <c r="AP407" s="129"/>
      <c r="AQ407" s="129"/>
      <c r="AR407" s="129"/>
      <c r="AS407" s="129"/>
      <c r="AT407" s="129"/>
      <c r="AU407" s="129"/>
      <c r="AV407" s="129"/>
      <c r="AW407" s="129"/>
      <c r="AX407" s="129"/>
      <c r="AY407" s="129"/>
      <c r="AZ407" s="129"/>
      <c r="BA407" s="129"/>
      <c r="BB407" s="129"/>
      <c r="BC407" s="129"/>
      <c r="BD407" s="129"/>
      <c r="BE407" s="129"/>
      <c r="BF407" s="129"/>
      <c r="BG407" s="129"/>
      <c r="BH407" s="129"/>
      <c r="BI407" s="129"/>
      <c r="BJ407" s="129"/>
      <c r="BK407" s="129"/>
      <c r="BL407" s="129"/>
      <c r="BM407" s="129"/>
      <c r="BN407" s="129"/>
      <c r="BO407" s="129"/>
      <c r="BP407" s="129"/>
      <c r="BQ407" s="129"/>
      <c r="BR407" s="129"/>
      <c r="BS407" s="129"/>
      <c r="BT407" s="129"/>
      <c r="BU407" s="129"/>
      <c r="BV407" s="129"/>
      <c r="BW407" s="129"/>
      <c r="BX407" s="129"/>
      <c r="BY407" s="129"/>
      <c r="BZ407" s="129"/>
      <c r="CA407" s="129"/>
      <c r="CB407" s="129"/>
      <c r="CC407" s="129"/>
      <c r="CD407" s="129"/>
      <c r="CE407" s="129"/>
      <c r="CF407" s="129"/>
      <c r="CG407" s="129"/>
      <c r="CH407" s="129"/>
      <c r="CI407" s="129"/>
      <c r="CJ407" s="129"/>
      <c r="CK407" s="129"/>
      <c r="CL407" s="129"/>
      <c r="CM407" s="129"/>
      <c r="CN407" s="129"/>
      <c r="CO407" s="129"/>
      <c r="CP407" s="129"/>
      <c r="CQ407" s="129"/>
      <c r="CR407" s="129"/>
      <c r="CS407" s="129"/>
      <c r="CT407" s="129"/>
      <c r="CU407" s="129"/>
      <c r="CV407" s="129"/>
      <c r="CW407" s="129"/>
      <c r="CX407" s="129"/>
      <c r="CY407" s="129"/>
      <c r="CZ407" s="129"/>
      <c r="DA407" s="129"/>
      <c r="DB407" s="129"/>
      <c r="DC407" s="129"/>
      <c r="DD407" s="129"/>
      <c r="DE407" s="129"/>
      <c r="DF407" s="129"/>
      <c r="DG407" s="129"/>
      <c r="DH407" s="129"/>
      <c r="DI407" s="129"/>
      <c r="DJ407" s="129"/>
      <c r="DK407" s="129"/>
      <c r="DL407" s="129"/>
      <c r="DM407" s="129"/>
      <c r="DN407" s="129"/>
      <c r="DO407" s="129"/>
      <c r="DP407" s="129"/>
      <c r="DQ407" s="129"/>
      <c r="DR407" s="129"/>
      <c r="DS407" s="129"/>
      <c r="DT407" s="129"/>
      <c r="DU407" s="129"/>
      <c r="DV407" s="129"/>
      <c r="DW407" s="129"/>
      <c r="DX407" s="129"/>
      <c r="DY407" s="129"/>
      <c r="DZ407" s="129"/>
      <c r="EA407" s="129"/>
      <c r="EB407" s="129"/>
      <c r="EC407" s="129"/>
      <c r="ED407" s="129"/>
      <c r="EE407" s="129"/>
      <c r="EF407" s="129"/>
      <c r="EG407" s="129"/>
      <c r="EH407" s="129"/>
      <c r="EI407" s="129"/>
      <c r="EJ407" s="129"/>
      <c r="EK407" s="129"/>
      <c r="EL407" s="129"/>
      <c r="EM407" s="129"/>
      <c r="EN407" s="129"/>
      <c r="EO407" s="129"/>
      <c r="EP407" s="129"/>
      <c r="EQ407" s="129"/>
      <c r="ER407" s="129"/>
      <c r="ES407" s="129"/>
      <c r="ET407" s="129"/>
      <c r="EU407" s="129"/>
      <c r="EV407" s="129"/>
      <c r="EW407" s="129"/>
      <c r="EX407" s="129"/>
      <c r="EY407" s="129"/>
      <c r="EZ407" s="129"/>
      <c r="FA407" s="129"/>
      <c r="FB407" s="129"/>
      <c r="FC407" s="129"/>
      <c r="FD407" s="129"/>
      <c r="FE407" s="129"/>
      <c r="FF407" s="129"/>
      <c r="FG407" s="129"/>
      <c r="FH407" s="129"/>
      <c r="FI407" s="129"/>
      <c r="FJ407" s="129"/>
      <c r="FK407" s="129"/>
      <c r="FL407" s="129"/>
      <c r="FM407" s="129"/>
      <c r="FN407" s="129"/>
    </row>
    <row r="408" spans="1:170" s="210" customFormat="1">
      <c r="A408" s="178"/>
      <c r="B408" s="359"/>
      <c r="C408" s="169" t="s">
        <v>162</v>
      </c>
      <c r="D408" s="335"/>
      <c r="E408" s="605" t="s">
        <v>233</v>
      </c>
      <c r="F408" s="653" t="s">
        <v>100</v>
      </c>
      <c r="G408" s="698">
        <v>700</v>
      </c>
      <c r="H408" s="185"/>
      <c r="I408" s="290"/>
      <c r="K408" s="129"/>
      <c r="L408" s="129"/>
      <c r="M408" s="129"/>
      <c r="N408" s="129"/>
      <c r="O408" s="129"/>
      <c r="P408" s="129"/>
      <c r="Q408" s="129"/>
      <c r="R408" s="129"/>
      <c r="S408" s="129"/>
      <c r="T408" s="129"/>
      <c r="U408" s="129"/>
      <c r="V408" s="129"/>
      <c r="W408" s="129"/>
      <c r="X408" s="129"/>
      <c r="Y408" s="129"/>
      <c r="Z408" s="129"/>
      <c r="AA408" s="129"/>
      <c r="AB408" s="129"/>
      <c r="AC408" s="129"/>
      <c r="AD408" s="129"/>
      <c r="AE408" s="129"/>
      <c r="AF408" s="129"/>
      <c r="AG408" s="129"/>
      <c r="AH408" s="129"/>
      <c r="AI408" s="129"/>
      <c r="AJ408" s="129"/>
      <c r="AK408" s="129"/>
      <c r="AL408" s="129"/>
      <c r="AM408" s="129"/>
      <c r="AN408" s="129"/>
      <c r="AO408" s="129"/>
      <c r="AP408" s="129"/>
      <c r="AQ408" s="129"/>
      <c r="AR408" s="129"/>
      <c r="AS408" s="129"/>
      <c r="AT408" s="129"/>
      <c r="AU408" s="129"/>
      <c r="AV408" s="129"/>
      <c r="AW408" s="129"/>
      <c r="AX408" s="129"/>
      <c r="AY408" s="129"/>
      <c r="AZ408" s="129"/>
      <c r="BA408" s="129"/>
      <c r="BB408" s="129"/>
      <c r="BC408" s="129"/>
      <c r="BD408" s="129"/>
      <c r="BE408" s="129"/>
      <c r="BF408" s="129"/>
      <c r="BG408" s="129"/>
      <c r="BH408" s="129"/>
      <c r="BI408" s="129"/>
      <c r="BJ408" s="129"/>
      <c r="BK408" s="129"/>
      <c r="BL408" s="129"/>
      <c r="BM408" s="129"/>
      <c r="BN408" s="129"/>
      <c r="BO408" s="129"/>
      <c r="BP408" s="129"/>
      <c r="BQ408" s="129"/>
      <c r="BR408" s="129"/>
      <c r="BS408" s="129"/>
      <c r="BT408" s="129"/>
      <c r="BU408" s="129"/>
      <c r="BV408" s="129"/>
      <c r="BW408" s="129"/>
      <c r="BX408" s="129"/>
      <c r="BY408" s="129"/>
      <c r="BZ408" s="129"/>
      <c r="CA408" s="129"/>
      <c r="CB408" s="129"/>
      <c r="CC408" s="129"/>
      <c r="CD408" s="129"/>
      <c r="CE408" s="129"/>
      <c r="CF408" s="129"/>
      <c r="CG408" s="129"/>
      <c r="CH408" s="129"/>
      <c r="CI408" s="129"/>
      <c r="CJ408" s="129"/>
      <c r="CK408" s="129"/>
      <c r="CL408" s="129"/>
      <c r="CM408" s="129"/>
      <c r="CN408" s="129"/>
      <c r="CO408" s="129"/>
      <c r="CP408" s="129"/>
      <c r="CQ408" s="129"/>
      <c r="CR408" s="129"/>
      <c r="CS408" s="129"/>
      <c r="CT408" s="129"/>
      <c r="CU408" s="129"/>
      <c r="CV408" s="129"/>
      <c r="CW408" s="129"/>
      <c r="CX408" s="129"/>
      <c r="CY408" s="129"/>
      <c r="CZ408" s="129"/>
      <c r="DA408" s="129"/>
      <c r="DB408" s="129"/>
      <c r="DC408" s="129"/>
      <c r="DD408" s="129"/>
      <c r="DE408" s="129"/>
      <c r="DF408" s="129"/>
      <c r="DG408" s="129"/>
      <c r="DH408" s="129"/>
      <c r="DI408" s="129"/>
      <c r="DJ408" s="129"/>
      <c r="DK408" s="129"/>
      <c r="DL408" s="129"/>
      <c r="DM408" s="129"/>
      <c r="DN408" s="129"/>
      <c r="DO408" s="129"/>
      <c r="DP408" s="129"/>
      <c r="DQ408" s="129"/>
      <c r="DR408" s="129"/>
      <c r="DS408" s="129"/>
      <c r="DT408" s="129"/>
      <c r="DU408" s="129"/>
      <c r="DV408" s="129"/>
      <c r="DW408" s="129"/>
      <c r="DX408" s="129"/>
      <c r="DY408" s="129"/>
      <c r="DZ408" s="129"/>
      <c r="EA408" s="129"/>
      <c r="EB408" s="129"/>
      <c r="EC408" s="129"/>
      <c r="ED408" s="129"/>
      <c r="EE408" s="129"/>
      <c r="EF408" s="129"/>
      <c r="EG408" s="129"/>
      <c r="EH408" s="129"/>
      <c r="EI408" s="129"/>
      <c r="EJ408" s="129"/>
      <c r="EK408" s="129"/>
      <c r="EL408" s="129"/>
      <c r="EM408" s="129"/>
      <c r="EN408" s="129"/>
      <c r="EO408" s="129"/>
      <c r="EP408" s="129"/>
      <c r="EQ408" s="129"/>
      <c r="ER408" s="129"/>
      <c r="ES408" s="129"/>
      <c r="ET408" s="129"/>
      <c r="EU408" s="129"/>
      <c r="EV408" s="129"/>
      <c r="EW408" s="129"/>
      <c r="EX408" s="129"/>
      <c r="EY408" s="129"/>
      <c r="EZ408" s="129"/>
      <c r="FA408" s="129"/>
      <c r="FB408" s="129"/>
      <c r="FC408" s="129"/>
      <c r="FD408" s="129"/>
      <c r="FE408" s="129"/>
      <c r="FF408" s="129"/>
      <c r="FG408" s="129"/>
      <c r="FH408" s="129"/>
      <c r="FI408" s="129"/>
      <c r="FJ408" s="129"/>
      <c r="FK408" s="129"/>
      <c r="FL408" s="129"/>
      <c r="FM408" s="129"/>
      <c r="FN408" s="129"/>
    </row>
    <row r="409" spans="1:170" s="210" customFormat="1" ht="25.5">
      <c r="A409" s="178">
        <v>65</v>
      </c>
      <c r="B409" s="257"/>
      <c r="C409" s="360"/>
      <c r="D409" s="335"/>
      <c r="E409" s="606" t="s">
        <v>200</v>
      </c>
      <c r="F409" s="607" t="s">
        <v>67</v>
      </c>
      <c r="G409" s="336">
        <f>G410</f>
        <v>75</v>
      </c>
      <c r="H409" s="185"/>
      <c r="I409" s="246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  <c r="Z409" s="129"/>
      <c r="AA409" s="129"/>
      <c r="AB409" s="129"/>
      <c r="AC409" s="129"/>
      <c r="AD409" s="129"/>
      <c r="AE409" s="129"/>
      <c r="AF409" s="129"/>
      <c r="AG409" s="129"/>
      <c r="AH409" s="129"/>
      <c r="AI409" s="129"/>
      <c r="AJ409" s="129"/>
      <c r="AK409" s="129"/>
      <c r="AL409" s="129"/>
      <c r="AM409" s="129"/>
      <c r="AN409" s="129"/>
      <c r="AO409" s="129"/>
      <c r="AP409" s="129"/>
      <c r="AQ409" s="129"/>
      <c r="AR409" s="129"/>
      <c r="AS409" s="129"/>
      <c r="AT409" s="129"/>
      <c r="AU409" s="129"/>
      <c r="AV409" s="129"/>
      <c r="AW409" s="129"/>
      <c r="AX409" s="129"/>
      <c r="AY409" s="129"/>
      <c r="AZ409" s="129"/>
      <c r="BA409" s="129"/>
      <c r="BB409" s="129"/>
      <c r="BC409" s="129"/>
      <c r="BD409" s="129"/>
      <c r="BE409" s="129"/>
      <c r="BF409" s="129"/>
      <c r="BG409" s="129"/>
      <c r="BH409" s="129"/>
      <c r="BI409" s="129"/>
      <c r="BJ409" s="129"/>
      <c r="BK409" s="129"/>
      <c r="BL409" s="129"/>
      <c r="BM409" s="129"/>
      <c r="BN409" s="129"/>
      <c r="BO409" s="129"/>
      <c r="BP409" s="129"/>
      <c r="BQ409" s="129"/>
      <c r="BR409" s="129"/>
      <c r="BS409" s="129"/>
      <c r="BT409" s="129"/>
      <c r="BU409" s="129"/>
      <c r="BV409" s="129"/>
      <c r="BW409" s="129"/>
      <c r="BX409" s="129"/>
      <c r="BY409" s="129"/>
      <c r="BZ409" s="129"/>
      <c r="CA409" s="129"/>
      <c r="CB409" s="129"/>
      <c r="CC409" s="129"/>
      <c r="CD409" s="129"/>
      <c r="CE409" s="129"/>
      <c r="CF409" s="129"/>
      <c r="CG409" s="129"/>
      <c r="CH409" s="129"/>
      <c r="CI409" s="129"/>
      <c r="CJ409" s="129"/>
      <c r="CK409" s="129"/>
      <c r="CL409" s="129"/>
      <c r="CM409" s="129"/>
      <c r="CN409" s="129"/>
      <c r="CO409" s="129"/>
      <c r="CP409" s="129"/>
      <c r="CQ409" s="129"/>
      <c r="CR409" s="129"/>
      <c r="CS409" s="129"/>
      <c r="CT409" s="129"/>
      <c r="CU409" s="129"/>
      <c r="CV409" s="129"/>
      <c r="CW409" s="129"/>
      <c r="CX409" s="129"/>
      <c r="CY409" s="129"/>
      <c r="CZ409" s="129"/>
      <c r="DA409" s="129"/>
      <c r="DB409" s="129"/>
      <c r="DC409" s="129"/>
      <c r="DD409" s="129"/>
      <c r="DE409" s="129"/>
      <c r="DF409" s="129"/>
      <c r="DG409" s="129"/>
      <c r="DH409" s="129"/>
      <c r="DI409" s="129"/>
      <c r="DJ409" s="129"/>
      <c r="DK409" s="129"/>
      <c r="DL409" s="129"/>
      <c r="DM409" s="129"/>
      <c r="DN409" s="129"/>
      <c r="DO409" s="129"/>
      <c r="DP409" s="129"/>
      <c r="DQ409" s="129"/>
      <c r="DR409" s="129"/>
      <c r="DS409" s="129"/>
      <c r="DT409" s="129"/>
      <c r="DU409" s="129"/>
      <c r="DV409" s="129"/>
      <c r="DW409" s="129"/>
      <c r="DX409" s="129"/>
      <c r="DY409" s="129"/>
      <c r="DZ409" s="129"/>
      <c r="EA409" s="129"/>
      <c r="EB409" s="129"/>
      <c r="EC409" s="129"/>
      <c r="ED409" s="129"/>
      <c r="EE409" s="129"/>
      <c r="EF409" s="129"/>
      <c r="EG409" s="129"/>
      <c r="EH409" s="129"/>
      <c r="EI409" s="129"/>
      <c r="EJ409" s="129"/>
      <c r="EK409" s="129"/>
      <c r="EL409" s="129"/>
      <c r="EM409" s="129"/>
      <c r="EN409" s="129"/>
      <c r="EO409" s="129"/>
      <c r="EP409" s="129"/>
      <c r="EQ409" s="129"/>
      <c r="ER409" s="129"/>
      <c r="ES409" s="129"/>
      <c r="ET409" s="129"/>
      <c r="EU409" s="129"/>
      <c r="EV409" s="129"/>
      <c r="EW409" s="129"/>
      <c r="EX409" s="129"/>
      <c r="EY409" s="129"/>
      <c r="EZ409" s="129"/>
      <c r="FA409" s="129"/>
      <c r="FB409" s="129"/>
      <c r="FC409" s="129"/>
      <c r="FD409" s="129"/>
      <c r="FE409" s="129"/>
      <c r="FF409" s="129"/>
      <c r="FG409" s="129"/>
      <c r="FH409" s="129"/>
      <c r="FI409" s="129"/>
      <c r="FJ409" s="129"/>
      <c r="FK409" s="129"/>
      <c r="FL409" s="129"/>
      <c r="FM409" s="129"/>
      <c r="FN409" s="129"/>
    </row>
    <row r="410" spans="1:170" s="210" customFormat="1">
      <c r="A410" s="247"/>
      <c r="B410" s="507"/>
      <c r="C410" s="248" t="s">
        <v>198</v>
      </c>
      <c r="D410" s="506"/>
      <c r="E410" s="608" t="s">
        <v>234</v>
      </c>
      <c r="F410" s="609" t="s">
        <v>100</v>
      </c>
      <c r="G410" s="652">
        <v>75</v>
      </c>
      <c r="H410" s="377"/>
      <c r="I410" s="508"/>
      <c r="K410" s="129"/>
      <c r="L410" s="129"/>
      <c r="M410" s="129"/>
      <c r="N410" s="129"/>
      <c r="O410" s="129"/>
      <c r="P410" s="129"/>
      <c r="Q410" s="129"/>
      <c r="R410" s="129"/>
      <c r="S410" s="129"/>
      <c r="T410" s="129"/>
      <c r="U410" s="129"/>
      <c r="V410" s="129"/>
      <c r="W410" s="129"/>
      <c r="X410" s="129"/>
      <c r="Y410" s="129"/>
      <c r="Z410" s="129"/>
      <c r="AA410" s="129"/>
      <c r="AB410" s="129"/>
      <c r="AC410" s="129"/>
      <c r="AD410" s="129"/>
      <c r="AE410" s="129"/>
      <c r="AF410" s="129"/>
      <c r="AG410" s="129"/>
      <c r="AH410" s="129"/>
      <c r="AI410" s="129"/>
      <c r="AJ410" s="129"/>
      <c r="AK410" s="129"/>
      <c r="AL410" s="129"/>
      <c r="AM410" s="129"/>
      <c r="AN410" s="129"/>
      <c r="AO410" s="129"/>
      <c r="AP410" s="129"/>
      <c r="AQ410" s="129"/>
      <c r="AR410" s="129"/>
      <c r="AS410" s="129"/>
      <c r="AT410" s="129"/>
      <c r="AU410" s="129"/>
      <c r="AV410" s="129"/>
      <c r="AW410" s="129"/>
      <c r="AX410" s="129"/>
      <c r="AY410" s="129"/>
      <c r="AZ410" s="129"/>
      <c r="BA410" s="129"/>
      <c r="BB410" s="129"/>
      <c r="BC410" s="129"/>
      <c r="BD410" s="129"/>
      <c r="BE410" s="129"/>
      <c r="BF410" s="129"/>
      <c r="BG410" s="129"/>
      <c r="BH410" s="129"/>
      <c r="BI410" s="129"/>
      <c r="BJ410" s="129"/>
      <c r="BK410" s="129"/>
      <c r="BL410" s="129"/>
      <c r="BM410" s="129"/>
      <c r="BN410" s="129"/>
      <c r="BO410" s="129"/>
      <c r="BP410" s="129"/>
      <c r="BQ410" s="129"/>
      <c r="BR410" s="129"/>
      <c r="BS410" s="129"/>
      <c r="BT410" s="129"/>
      <c r="BU410" s="129"/>
      <c r="BV410" s="129"/>
      <c r="BW410" s="129"/>
      <c r="BX410" s="129"/>
      <c r="BY410" s="129"/>
      <c r="BZ410" s="129"/>
      <c r="CA410" s="129"/>
      <c r="CB410" s="129"/>
      <c r="CC410" s="129"/>
      <c r="CD410" s="129"/>
      <c r="CE410" s="129"/>
      <c r="CF410" s="129"/>
      <c r="CG410" s="129"/>
      <c r="CH410" s="129"/>
      <c r="CI410" s="129"/>
      <c r="CJ410" s="129"/>
      <c r="CK410" s="129"/>
      <c r="CL410" s="129"/>
      <c r="CM410" s="129"/>
      <c r="CN410" s="129"/>
      <c r="CO410" s="129"/>
      <c r="CP410" s="129"/>
      <c r="CQ410" s="129"/>
      <c r="CR410" s="129"/>
      <c r="CS410" s="129"/>
      <c r="CT410" s="129"/>
      <c r="CU410" s="129"/>
      <c r="CV410" s="129"/>
      <c r="CW410" s="129"/>
      <c r="CX410" s="129"/>
      <c r="CY410" s="129"/>
      <c r="CZ410" s="129"/>
      <c r="DA410" s="129"/>
      <c r="DB410" s="129"/>
      <c r="DC410" s="129"/>
      <c r="DD410" s="129"/>
      <c r="DE410" s="129"/>
      <c r="DF410" s="129"/>
      <c r="DG410" s="129"/>
      <c r="DH410" s="129"/>
      <c r="DI410" s="129"/>
      <c r="DJ410" s="129"/>
      <c r="DK410" s="129"/>
      <c r="DL410" s="129"/>
      <c r="DM410" s="129"/>
      <c r="DN410" s="129"/>
      <c r="DO410" s="129"/>
      <c r="DP410" s="129"/>
      <c r="DQ410" s="129"/>
      <c r="DR410" s="129"/>
      <c r="DS410" s="129"/>
      <c r="DT410" s="129"/>
      <c r="DU410" s="129"/>
      <c r="DV410" s="129"/>
      <c r="DW410" s="129"/>
      <c r="DX410" s="129"/>
      <c r="DY410" s="129"/>
      <c r="DZ410" s="129"/>
      <c r="EA410" s="129"/>
      <c r="EB410" s="129"/>
      <c r="EC410" s="129"/>
      <c r="ED410" s="129"/>
      <c r="EE410" s="129"/>
      <c r="EF410" s="129"/>
      <c r="EG410" s="129"/>
      <c r="EH410" s="129"/>
      <c r="EI410" s="129"/>
      <c r="EJ410" s="129"/>
      <c r="EK410" s="129"/>
      <c r="EL410" s="129"/>
      <c r="EM410" s="129"/>
      <c r="EN410" s="129"/>
      <c r="EO410" s="129"/>
      <c r="EP410" s="129"/>
      <c r="EQ410" s="129"/>
      <c r="ER410" s="129"/>
      <c r="ES410" s="129"/>
      <c r="ET410" s="129"/>
      <c r="EU410" s="129"/>
      <c r="EV410" s="129"/>
      <c r="EW410" s="129"/>
      <c r="EX410" s="129"/>
      <c r="EY410" s="129"/>
      <c r="EZ410" s="129"/>
      <c r="FA410" s="129"/>
      <c r="FB410" s="129"/>
      <c r="FC410" s="129"/>
      <c r="FD410" s="129"/>
      <c r="FE410" s="129"/>
      <c r="FF410" s="129"/>
      <c r="FG410" s="129"/>
      <c r="FH410" s="129"/>
      <c r="FI410" s="129"/>
      <c r="FJ410" s="129"/>
      <c r="FK410" s="129"/>
      <c r="FL410" s="129"/>
      <c r="FM410" s="129"/>
      <c r="FN410" s="129"/>
    </row>
    <row r="411" spans="1:170" s="210" customFormat="1">
      <c r="A411" s="178">
        <v>66</v>
      </c>
      <c r="B411" s="257"/>
      <c r="C411" s="360"/>
      <c r="D411" s="335"/>
      <c r="E411" s="606" t="s">
        <v>243</v>
      </c>
      <c r="F411" s="607" t="s">
        <v>202</v>
      </c>
      <c r="G411" s="336">
        <f>G412</f>
        <v>8</v>
      </c>
      <c r="H411" s="185"/>
      <c r="I411" s="246"/>
      <c r="K411" s="129"/>
      <c r="L411" s="129"/>
      <c r="M411" s="129"/>
      <c r="N411" s="129"/>
      <c r="O411" s="129"/>
      <c r="P411" s="129"/>
      <c r="Q411" s="129"/>
      <c r="R411" s="129"/>
      <c r="S411" s="129"/>
      <c r="T411" s="129"/>
      <c r="U411" s="129"/>
      <c r="V411" s="129"/>
      <c r="W411" s="129"/>
      <c r="X411" s="129"/>
      <c r="Y411" s="129"/>
      <c r="Z411" s="129"/>
      <c r="AA411" s="129"/>
      <c r="AB411" s="129"/>
      <c r="AC411" s="129"/>
      <c r="AD411" s="129"/>
      <c r="AE411" s="129"/>
      <c r="AF411" s="129"/>
      <c r="AG411" s="129"/>
      <c r="AH411" s="129"/>
      <c r="AI411" s="129"/>
      <c r="AJ411" s="129"/>
      <c r="AK411" s="129"/>
      <c r="AL411" s="129"/>
      <c r="AM411" s="129"/>
      <c r="AN411" s="129"/>
      <c r="AO411" s="129"/>
      <c r="AP411" s="129"/>
      <c r="AQ411" s="129"/>
      <c r="AR411" s="129"/>
      <c r="AS411" s="129"/>
      <c r="AT411" s="129"/>
      <c r="AU411" s="129"/>
      <c r="AV411" s="129"/>
      <c r="AW411" s="129"/>
      <c r="AX411" s="129"/>
      <c r="AY411" s="129"/>
      <c r="AZ411" s="129"/>
      <c r="BA411" s="129"/>
      <c r="BB411" s="129"/>
      <c r="BC411" s="129"/>
      <c r="BD411" s="129"/>
      <c r="BE411" s="129"/>
      <c r="BF411" s="129"/>
      <c r="BG411" s="129"/>
      <c r="BH411" s="129"/>
      <c r="BI411" s="129"/>
      <c r="BJ411" s="129"/>
      <c r="BK411" s="129"/>
      <c r="BL411" s="129"/>
      <c r="BM411" s="129"/>
      <c r="BN411" s="129"/>
      <c r="BO411" s="129"/>
      <c r="BP411" s="129"/>
      <c r="BQ411" s="129"/>
      <c r="BR411" s="129"/>
      <c r="BS411" s="129"/>
      <c r="BT411" s="129"/>
      <c r="BU411" s="129"/>
      <c r="BV411" s="129"/>
      <c r="BW411" s="129"/>
      <c r="BX411" s="129"/>
      <c r="BY411" s="129"/>
      <c r="BZ411" s="129"/>
      <c r="CA411" s="129"/>
      <c r="CB411" s="129"/>
      <c r="CC411" s="129"/>
      <c r="CD411" s="129"/>
      <c r="CE411" s="129"/>
      <c r="CF411" s="129"/>
      <c r="CG411" s="129"/>
      <c r="CH411" s="129"/>
      <c r="CI411" s="129"/>
      <c r="CJ411" s="129"/>
      <c r="CK411" s="129"/>
      <c r="CL411" s="129"/>
      <c r="CM411" s="129"/>
      <c r="CN411" s="129"/>
      <c r="CO411" s="129"/>
      <c r="CP411" s="129"/>
      <c r="CQ411" s="129"/>
      <c r="CR411" s="129"/>
      <c r="CS411" s="129"/>
      <c r="CT411" s="129"/>
      <c r="CU411" s="129"/>
      <c r="CV411" s="129"/>
      <c r="CW411" s="129"/>
      <c r="CX411" s="129"/>
      <c r="CY411" s="129"/>
      <c r="CZ411" s="129"/>
      <c r="DA411" s="129"/>
      <c r="DB411" s="129"/>
      <c r="DC411" s="129"/>
      <c r="DD411" s="129"/>
      <c r="DE411" s="129"/>
      <c r="DF411" s="129"/>
      <c r="DG411" s="129"/>
      <c r="DH411" s="129"/>
      <c r="DI411" s="129"/>
      <c r="DJ411" s="129"/>
      <c r="DK411" s="129"/>
      <c r="DL411" s="129"/>
      <c r="DM411" s="129"/>
      <c r="DN411" s="129"/>
      <c r="DO411" s="129"/>
      <c r="DP411" s="129"/>
      <c r="DQ411" s="129"/>
      <c r="DR411" s="129"/>
      <c r="DS411" s="129"/>
      <c r="DT411" s="129"/>
      <c r="DU411" s="129"/>
      <c r="DV411" s="129"/>
      <c r="DW411" s="129"/>
      <c r="DX411" s="129"/>
      <c r="DY411" s="129"/>
      <c r="DZ411" s="129"/>
      <c r="EA411" s="129"/>
      <c r="EB411" s="129"/>
      <c r="EC411" s="129"/>
      <c r="ED411" s="129"/>
      <c r="EE411" s="129"/>
      <c r="EF411" s="129"/>
      <c r="EG411" s="129"/>
      <c r="EH411" s="129"/>
      <c r="EI411" s="129"/>
      <c r="EJ411" s="129"/>
      <c r="EK411" s="129"/>
      <c r="EL411" s="129"/>
      <c r="EM411" s="129"/>
      <c r="EN411" s="129"/>
      <c r="EO411" s="129"/>
      <c r="EP411" s="129"/>
      <c r="EQ411" s="129"/>
      <c r="ER411" s="129"/>
      <c r="ES411" s="129"/>
      <c r="ET411" s="129"/>
      <c r="EU411" s="129"/>
      <c r="EV411" s="129"/>
      <c r="EW411" s="129"/>
      <c r="EX411" s="129"/>
      <c r="EY411" s="129"/>
      <c r="EZ411" s="129"/>
      <c r="FA411" s="129"/>
      <c r="FB411" s="129"/>
      <c r="FC411" s="129"/>
      <c r="FD411" s="129"/>
      <c r="FE411" s="129"/>
      <c r="FF411" s="129"/>
      <c r="FG411" s="129"/>
      <c r="FH411" s="129"/>
      <c r="FI411" s="129"/>
      <c r="FJ411" s="129"/>
      <c r="FK411" s="129"/>
      <c r="FL411" s="129"/>
      <c r="FM411" s="129"/>
      <c r="FN411" s="129"/>
    </row>
    <row r="412" spans="1:170" s="210" customFormat="1" ht="13.5" thickBot="1">
      <c r="A412" s="313"/>
      <c r="B412" s="361"/>
      <c r="C412" s="175" t="s">
        <v>163</v>
      </c>
      <c r="D412" s="343"/>
      <c r="E412" s="666">
        <v>8</v>
      </c>
      <c r="F412" s="667" t="s">
        <v>100</v>
      </c>
      <c r="G412" s="666">
        <f>E412</f>
        <v>8</v>
      </c>
      <c r="H412" s="195"/>
      <c r="I412" s="314"/>
      <c r="K412" s="129"/>
      <c r="L412" s="129"/>
      <c r="M412" s="129"/>
      <c r="N412" s="129"/>
      <c r="O412" s="129"/>
      <c r="P412" s="129"/>
      <c r="Q412" s="129"/>
      <c r="R412" s="129"/>
      <c r="S412" s="129"/>
      <c r="T412" s="129"/>
      <c r="U412" s="129"/>
      <c r="V412" s="129"/>
      <c r="W412" s="129"/>
      <c r="X412" s="129"/>
      <c r="Y412" s="129"/>
      <c r="Z412" s="129"/>
      <c r="AA412" s="129"/>
      <c r="AB412" s="129"/>
      <c r="AC412" s="129"/>
      <c r="AD412" s="129"/>
      <c r="AE412" s="129"/>
      <c r="AF412" s="129"/>
      <c r="AG412" s="129"/>
      <c r="AH412" s="129"/>
      <c r="AI412" s="129"/>
      <c r="AJ412" s="129"/>
      <c r="AK412" s="129"/>
      <c r="AL412" s="129"/>
      <c r="AM412" s="129"/>
      <c r="AN412" s="129"/>
      <c r="AO412" s="129"/>
      <c r="AP412" s="129"/>
      <c r="AQ412" s="129"/>
      <c r="AR412" s="129"/>
      <c r="AS412" s="129"/>
      <c r="AT412" s="129"/>
      <c r="AU412" s="129"/>
      <c r="AV412" s="129"/>
      <c r="AW412" s="129"/>
      <c r="AX412" s="129"/>
      <c r="AY412" s="129"/>
      <c r="AZ412" s="129"/>
      <c r="BA412" s="129"/>
      <c r="BB412" s="129"/>
      <c r="BC412" s="129"/>
      <c r="BD412" s="129"/>
      <c r="BE412" s="129"/>
      <c r="BF412" s="129"/>
      <c r="BG412" s="129"/>
      <c r="BH412" s="129"/>
      <c r="BI412" s="129"/>
      <c r="BJ412" s="129"/>
      <c r="BK412" s="129"/>
      <c r="BL412" s="129"/>
      <c r="BM412" s="129"/>
      <c r="BN412" s="129"/>
      <c r="BO412" s="129"/>
      <c r="BP412" s="129"/>
      <c r="BQ412" s="129"/>
      <c r="BR412" s="129"/>
      <c r="BS412" s="129"/>
      <c r="BT412" s="129"/>
      <c r="BU412" s="129"/>
      <c r="BV412" s="129"/>
      <c r="BW412" s="129"/>
      <c r="BX412" s="129"/>
      <c r="BY412" s="129"/>
      <c r="BZ412" s="129"/>
      <c r="CA412" s="129"/>
      <c r="CB412" s="129"/>
      <c r="CC412" s="129"/>
      <c r="CD412" s="129"/>
      <c r="CE412" s="129"/>
      <c r="CF412" s="129"/>
      <c r="CG412" s="129"/>
      <c r="CH412" s="129"/>
      <c r="CI412" s="129"/>
      <c r="CJ412" s="129"/>
      <c r="CK412" s="129"/>
      <c r="CL412" s="129"/>
      <c r="CM412" s="129"/>
      <c r="CN412" s="129"/>
      <c r="CO412" s="129"/>
      <c r="CP412" s="129"/>
      <c r="CQ412" s="129"/>
      <c r="CR412" s="129"/>
      <c r="CS412" s="129"/>
      <c r="CT412" s="129"/>
      <c r="CU412" s="129"/>
      <c r="CV412" s="129"/>
      <c r="CW412" s="129"/>
      <c r="CX412" s="129"/>
      <c r="CY412" s="129"/>
      <c r="CZ412" s="129"/>
      <c r="DA412" s="129"/>
      <c r="DB412" s="129"/>
      <c r="DC412" s="129"/>
      <c r="DD412" s="129"/>
      <c r="DE412" s="129"/>
      <c r="DF412" s="129"/>
      <c r="DG412" s="129"/>
      <c r="DH412" s="129"/>
      <c r="DI412" s="129"/>
      <c r="DJ412" s="129"/>
      <c r="DK412" s="129"/>
      <c r="DL412" s="129"/>
      <c r="DM412" s="129"/>
      <c r="DN412" s="129"/>
      <c r="DO412" s="129"/>
      <c r="DP412" s="129"/>
      <c r="DQ412" s="129"/>
      <c r="DR412" s="129"/>
      <c r="DS412" s="129"/>
      <c r="DT412" s="129"/>
      <c r="DU412" s="129"/>
      <c r="DV412" s="129"/>
      <c r="DW412" s="129"/>
      <c r="DX412" s="129"/>
      <c r="DY412" s="129"/>
      <c r="DZ412" s="129"/>
      <c r="EA412" s="129"/>
      <c r="EB412" s="129"/>
      <c r="EC412" s="129"/>
      <c r="ED412" s="129"/>
      <c r="EE412" s="129"/>
      <c r="EF412" s="129"/>
      <c r="EG412" s="129"/>
      <c r="EH412" s="129"/>
      <c r="EI412" s="129"/>
      <c r="EJ412" s="129"/>
      <c r="EK412" s="129"/>
      <c r="EL412" s="129"/>
      <c r="EM412" s="129"/>
      <c r="EN412" s="129"/>
      <c r="EO412" s="129"/>
      <c r="EP412" s="129"/>
      <c r="EQ412" s="129"/>
      <c r="ER412" s="129"/>
      <c r="ES412" s="129"/>
      <c r="ET412" s="129"/>
      <c r="EU412" s="129"/>
      <c r="EV412" s="129"/>
      <c r="EW412" s="129"/>
      <c r="EX412" s="129"/>
      <c r="EY412" s="129"/>
      <c r="EZ412" s="129"/>
      <c r="FA412" s="129"/>
      <c r="FB412" s="129"/>
      <c r="FC412" s="129"/>
      <c r="FD412" s="129"/>
      <c r="FE412" s="129"/>
      <c r="FF412" s="129"/>
      <c r="FG412" s="129"/>
      <c r="FH412" s="129"/>
      <c r="FI412" s="129"/>
      <c r="FJ412" s="129"/>
      <c r="FK412" s="129"/>
      <c r="FL412" s="129"/>
      <c r="FM412" s="129"/>
      <c r="FN412" s="129"/>
    </row>
    <row r="413" spans="1:170" s="210" customFormat="1" ht="14.25" thickTop="1" thickBot="1">
      <c r="A413" s="5"/>
      <c r="B413" s="177"/>
      <c r="C413" s="177"/>
      <c r="D413" s="177"/>
      <c r="E413" s="6" t="s">
        <v>118</v>
      </c>
      <c r="F413" s="177" t="s">
        <v>59</v>
      </c>
      <c r="G413" s="177" t="s">
        <v>59</v>
      </c>
      <c r="H413" s="7" t="s">
        <v>59</v>
      </c>
      <c r="I413" s="362">
        <f>SUM(I407:I411)</f>
        <v>0</v>
      </c>
      <c r="K413" s="129"/>
      <c r="L413" s="129"/>
      <c r="M413" s="129"/>
      <c r="N413" s="129"/>
      <c r="O413" s="129"/>
      <c r="P413" s="129"/>
      <c r="Q413" s="129"/>
      <c r="R413" s="129"/>
      <c r="S413" s="129"/>
      <c r="T413" s="129"/>
      <c r="U413" s="129"/>
      <c r="V413" s="129"/>
      <c r="W413" s="129"/>
      <c r="X413" s="129"/>
      <c r="Y413" s="129"/>
      <c r="Z413" s="129"/>
      <c r="AA413" s="129"/>
      <c r="AB413" s="129"/>
      <c r="AC413" s="129"/>
      <c r="AD413" s="129"/>
      <c r="AE413" s="129"/>
      <c r="AF413" s="129"/>
      <c r="AG413" s="129"/>
      <c r="AH413" s="129"/>
      <c r="AI413" s="129"/>
      <c r="AJ413" s="129"/>
      <c r="AK413" s="129"/>
      <c r="AL413" s="129"/>
      <c r="AM413" s="129"/>
      <c r="AN413" s="129"/>
      <c r="AO413" s="129"/>
      <c r="AP413" s="129"/>
      <c r="AQ413" s="129"/>
      <c r="AR413" s="129"/>
      <c r="AS413" s="129"/>
      <c r="AT413" s="129"/>
      <c r="AU413" s="129"/>
      <c r="AV413" s="129"/>
      <c r="AW413" s="129"/>
      <c r="AX413" s="129"/>
      <c r="AY413" s="129"/>
      <c r="AZ413" s="129"/>
      <c r="BA413" s="129"/>
      <c r="BB413" s="129"/>
      <c r="BC413" s="129"/>
      <c r="BD413" s="129"/>
      <c r="BE413" s="129"/>
      <c r="BF413" s="129"/>
      <c r="BG413" s="129"/>
      <c r="BH413" s="129"/>
      <c r="BI413" s="129"/>
      <c r="BJ413" s="129"/>
      <c r="BK413" s="129"/>
      <c r="BL413" s="129"/>
      <c r="BM413" s="129"/>
      <c r="BN413" s="129"/>
      <c r="BO413" s="129"/>
      <c r="BP413" s="129"/>
      <c r="BQ413" s="129"/>
      <c r="BR413" s="129"/>
      <c r="BS413" s="129"/>
      <c r="BT413" s="129"/>
      <c r="BU413" s="129"/>
      <c r="BV413" s="129"/>
      <c r="BW413" s="129"/>
      <c r="BX413" s="129"/>
      <c r="BY413" s="129"/>
      <c r="BZ413" s="129"/>
      <c r="CA413" s="129"/>
      <c r="CB413" s="129"/>
      <c r="CC413" s="129"/>
      <c r="CD413" s="129"/>
      <c r="CE413" s="129"/>
      <c r="CF413" s="129"/>
      <c r="CG413" s="129"/>
      <c r="CH413" s="129"/>
      <c r="CI413" s="129"/>
      <c r="CJ413" s="129"/>
      <c r="CK413" s="129"/>
      <c r="CL413" s="129"/>
      <c r="CM413" s="129"/>
      <c r="CN413" s="129"/>
      <c r="CO413" s="129"/>
      <c r="CP413" s="129"/>
      <c r="CQ413" s="129"/>
      <c r="CR413" s="129"/>
      <c r="CS413" s="129"/>
      <c r="CT413" s="129"/>
      <c r="CU413" s="129"/>
      <c r="CV413" s="129"/>
      <c r="CW413" s="129"/>
      <c r="CX413" s="129"/>
      <c r="CY413" s="129"/>
      <c r="CZ413" s="129"/>
      <c r="DA413" s="129"/>
      <c r="DB413" s="129"/>
      <c r="DC413" s="129"/>
      <c r="DD413" s="129"/>
      <c r="DE413" s="129"/>
      <c r="DF413" s="129"/>
      <c r="DG413" s="129"/>
      <c r="DH413" s="129"/>
      <c r="DI413" s="129"/>
      <c r="DJ413" s="129"/>
      <c r="DK413" s="129"/>
      <c r="DL413" s="129"/>
      <c r="DM413" s="129"/>
      <c r="DN413" s="129"/>
      <c r="DO413" s="129"/>
      <c r="DP413" s="129"/>
      <c r="DQ413" s="129"/>
      <c r="DR413" s="129"/>
      <c r="DS413" s="129"/>
      <c r="DT413" s="129"/>
      <c r="DU413" s="129"/>
      <c r="DV413" s="129"/>
      <c r="DW413" s="129"/>
      <c r="DX413" s="129"/>
      <c r="DY413" s="129"/>
      <c r="DZ413" s="129"/>
      <c r="EA413" s="129"/>
      <c r="EB413" s="129"/>
      <c r="EC413" s="129"/>
      <c r="ED413" s="129"/>
      <c r="EE413" s="129"/>
      <c r="EF413" s="129"/>
      <c r="EG413" s="129"/>
      <c r="EH413" s="129"/>
      <c r="EI413" s="129"/>
      <c r="EJ413" s="129"/>
      <c r="EK413" s="129"/>
      <c r="EL413" s="129"/>
      <c r="EM413" s="129"/>
      <c r="EN413" s="129"/>
      <c r="EO413" s="129"/>
      <c r="EP413" s="129"/>
      <c r="EQ413" s="129"/>
      <c r="ER413" s="129"/>
      <c r="ES413" s="129"/>
      <c r="ET413" s="129"/>
      <c r="EU413" s="129"/>
      <c r="EV413" s="129"/>
      <c r="EW413" s="129"/>
      <c r="EX413" s="129"/>
      <c r="EY413" s="129"/>
      <c r="EZ413" s="129"/>
      <c r="FA413" s="129"/>
      <c r="FB413" s="129"/>
      <c r="FC413" s="129"/>
      <c r="FD413" s="129"/>
      <c r="FE413" s="129"/>
      <c r="FF413" s="129"/>
      <c r="FG413" s="129"/>
      <c r="FH413" s="129"/>
      <c r="FI413" s="129"/>
      <c r="FJ413" s="129"/>
      <c r="FK413" s="129"/>
      <c r="FL413" s="129"/>
      <c r="FM413" s="129"/>
      <c r="FN413" s="129"/>
    </row>
    <row r="414" spans="1:170" ht="14.25" thickTop="1" thickBot="1">
      <c r="A414" s="363"/>
      <c r="B414" s="327"/>
      <c r="C414" s="327"/>
      <c r="D414" s="327" t="s">
        <v>123</v>
      </c>
      <c r="E414" s="327" t="s">
        <v>147</v>
      </c>
      <c r="F414" s="364" t="s">
        <v>59</v>
      </c>
      <c r="G414" s="364" t="s">
        <v>59</v>
      </c>
      <c r="H414" s="329" t="s">
        <v>59</v>
      </c>
      <c r="I414" s="289" t="s">
        <v>59</v>
      </c>
    </row>
    <row r="415" spans="1:170" ht="13.5" thickTop="1">
      <c r="A415" s="187">
        <v>67</v>
      </c>
      <c r="B415" s="357"/>
      <c r="C415" s="358"/>
      <c r="D415" s="188"/>
      <c r="E415" s="368" t="s">
        <v>26</v>
      </c>
      <c r="F415" s="200" t="s">
        <v>58</v>
      </c>
      <c r="G415" s="321">
        <f>G416</f>
        <v>1</v>
      </c>
      <c r="H415" s="189"/>
      <c r="I415" s="264"/>
    </row>
    <row r="416" spans="1:170">
      <c r="A416" s="178"/>
      <c r="B416" s="359"/>
      <c r="C416" s="605" t="s">
        <v>260</v>
      </c>
      <c r="D416" s="186"/>
      <c r="E416" s="698">
        <v>1</v>
      </c>
      <c r="F416" s="186" t="s">
        <v>100</v>
      </c>
      <c r="G416" s="698">
        <v>1</v>
      </c>
      <c r="H416" s="185"/>
      <c r="I416" s="290"/>
    </row>
    <row r="417" spans="1:9">
      <c r="A417" s="178">
        <v>68</v>
      </c>
      <c r="B417" s="257"/>
      <c r="C417" s="360"/>
      <c r="D417" s="186"/>
      <c r="E417" s="369" t="s">
        <v>241</v>
      </c>
      <c r="F417" s="184" t="s">
        <v>58</v>
      </c>
      <c r="G417" s="336">
        <f>G418</f>
        <v>4</v>
      </c>
      <c r="H417" s="185"/>
      <c r="I417" s="246"/>
    </row>
    <row r="418" spans="1:9">
      <c r="A418" s="178"/>
      <c r="B418" s="359"/>
      <c r="C418" s="605" t="s">
        <v>193</v>
      </c>
      <c r="D418" s="186"/>
      <c r="E418" s="698">
        <v>4</v>
      </c>
      <c r="F418" s="186" t="s">
        <v>100</v>
      </c>
      <c r="G418" s="698">
        <f>E418</f>
        <v>4</v>
      </c>
      <c r="H418" s="185"/>
      <c r="I418" s="290"/>
    </row>
    <row r="419" spans="1:9">
      <c r="A419" s="417">
        <v>69</v>
      </c>
      <c r="B419" s="419"/>
      <c r="C419" s="812"/>
      <c r="D419" s="813"/>
      <c r="E419" s="369" t="s">
        <v>300</v>
      </c>
      <c r="F419" s="813" t="s">
        <v>202</v>
      </c>
      <c r="G419" s="336">
        <f>G420</f>
        <v>4</v>
      </c>
      <c r="H419" s="185"/>
      <c r="I419" s="290"/>
    </row>
    <row r="420" spans="1:9">
      <c r="A420" s="417"/>
      <c r="B420" s="419"/>
      <c r="C420" s="812"/>
      <c r="D420" s="813"/>
      <c r="E420" s="814">
        <v>4</v>
      </c>
      <c r="F420" s="813" t="s">
        <v>100</v>
      </c>
      <c r="G420" s="814">
        <f>E420</f>
        <v>4</v>
      </c>
      <c r="H420" s="185"/>
      <c r="I420" s="290"/>
    </row>
    <row r="421" spans="1:9" s="129" customFormat="1">
      <c r="A421" s="770" t="s">
        <v>18</v>
      </c>
      <c r="B421" s="815"/>
      <c r="C421" s="756"/>
      <c r="D421" s="786"/>
      <c r="E421" s="817" t="s">
        <v>15</v>
      </c>
      <c r="F421" s="786" t="s">
        <v>202</v>
      </c>
      <c r="G421" s="759">
        <f>G422</f>
        <v>16</v>
      </c>
      <c r="H421" s="185"/>
      <c r="I421" s="290"/>
    </row>
    <row r="422" spans="1:9" s="129" customFormat="1">
      <c r="A422" s="770"/>
      <c r="B422" s="815"/>
      <c r="C422" s="756" t="s">
        <v>287</v>
      </c>
      <c r="D422" s="786"/>
      <c r="E422" s="731">
        <v>16</v>
      </c>
      <c r="F422" s="786" t="s">
        <v>100</v>
      </c>
      <c r="G422" s="731">
        <f>E422</f>
        <v>16</v>
      </c>
      <c r="H422" s="185"/>
      <c r="I422" s="290"/>
    </row>
    <row r="423" spans="1:9" s="129" customFormat="1">
      <c r="A423" s="770" t="s">
        <v>19</v>
      </c>
      <c r="B423" s="815"/>
      <c r="C423" s="756"/>
      <c r="D423" s="786"/>
      <c r="E423" s="817" t="s">
        <v>16</v>
      </c>
      <c r="F423" s="786" t="s">
        <v>202</v>
      </c>
      <c r="G423" s="759">
        <f>G424</f>
        <v>2</v>
      </c>
      <c r="H423" s="185"/>
      <c r="I423" s="290"/>
    </row>
    <row r="424" spans="1:9" s="129" customFormat="1" ht="13.5" thickBot="1">
      <c r="A424" s="760"/>
      <c r="B424" s="818"/>
      <c r="C424" s="762" t="s">
        <v>17</v>
      </c>
      <c r="D424" s="803"/>
      <c r="E424" s="764">
        <v>2</v>
      </c>
      <c r="F424" s="803" t="s">
        <v>100</v>
      </c>
      <c r="G424" s="764">
        <f>E424</f>
        <v>2</v>
      </c>
      <c r="H424" s="185"/>
      <c r="I424" s="290"/>
    </row>
    <row r="425" spans="1:9" ht="13.5" thickTop="1">
      <c r="A425" s="179"/>
      <c r="B425" s="180"/>
      <c r="C425" s="193"/>
      <c r="D425" s="181"/>
      <c r="E425" s="366" t="s">
        <v>148</v>
      </c>
      <c r="F425" s="180" t="s">
        <v>59</v>
      </c>
      <c r="G425" s="279" t="s">
        <v>59</v>
      </c>
      <c r="H425" s="280" t="s">
        <v>59</v>
      </c>
      <c r="I425" s="245">
        <f>SUM(I415:I424)</f>
        <v>0</v>
      </c>
    </row>
    <row r="426" spans="1:9" ht="13.5" thickBot="1">
      <c r="A426" s="363"/>
      <c r="B426" s="327"/>
      <c r="C426" s="327"/>
      <c r="D426" s="327" t="s">
        <v>264</v>
      </c>
      <c r="E426" s="327" t="s">
        <v>242</v>
      </c>
      <c r="F426" s="364" t="s">
        <v>59</v>
      </c>
      <c r="G426" s="364" t="s">
        <v>59</v>
      </c>
      <c r="H426" s="329" t="s">
        <v>59</v>
      </c>
      <c r="I426" s="289" t="s">
        <v>59</v>
      </c>
    </row>
    <row r="427" spans="1:9" ht="39" thickTop="1">
      <c r="A427" s="187">
        <v>70</v>
      </c>
      <c r="B427" s="357"/>
      <c r="C427" s="358"/>
      <c r="D427" s="325"/>
      <c r="E427" s="365" t="s">
        <v>256</v>
      </c>
      <c r="F427" s="324" t="s">
        <v>68</v>
      </c>
      <c r="G427" s="321">
        <f>G428</f>
        <v>25</v>
      </c>
      <c r="H427" s="189"/>
      <c r="I427" s="264"/>
    </row>
    <row r="428" spans="1:9" ht="13.5" thickBot="1">
      <c r="A428" s="178"/>
      <c r="B428" s="359"/>
      <c r="C428" s="169" t="s">
        <v>287</v>
      </c>
      <c r="D428" s="335"/>
      <c r="E428" s="170">
        <v>25</v>
      </c>
      <c r="F428" s="186" t="s">
        <v>100</v>
      </c>
      <c r="G428" s="170">
        <f>E428</f>
        <v>25</v>
      </c>
      <c r="H428" s="185"/>
      <c r="I428" s="290"/>
    </row>
    <row r="429" spans="1:9" ht="14.25" thickTop="1" thickBot="1">
      <c r="A429" s="207"/>
      <c r="B429" s="208"/>
      <c r="C429" s="142"/>
      <c r="D429" s="201"/>
      <c r="E429" s="505" t="s">
        <v>301</v>
      </c>
      <c r="F429" s="208" t="s">
        <v>59</v>
      </c>
      <c r="G429" s="43" t="s">
        <v>59</v>
      </c>
      <c r="H429" s="42" t="s">
        <v>59</v>
      </c>
      <c r="I429" s="294">
        <f>SUM(I427:I428)</f>
        <v>0</v>
      </c>
    </row>
    <row r="430" spans="1:9" ht="17.25" thickTop="1" thickBot="1">
      <c r="A430" s="66"/>
      <c r="B430" s="122"/>
      <c r="C430" s="64"/>
      <c r="D430" s="488"/>
      <c r="E430" s="500" t="s">
        <v>149</v>
      </c>
      <c r="F430" s="65" t="s">
        <v>59</v>
      </c>
      <c r="G430" s="501" t="s">
        <v>59</v>
      </c>
      <c r="H430" s="502" t="s">
        <v>59</v>
      </c>
      <c r="I430" s="298">
        <f>I429+I425+I413</f>
        <v>0</v>
      </c>
    </row>
    <row r="431" spans="1:9" ht="17.25" thickTop="1" thickBot="1">
      <c r="A431" s="22"/>
      <c r="B431" s="23"/>
      <c r="C431" s="24"/>
      <c r="D431" s="25"/>
      <c r="E431" s="8"/>
      <c r="F431" s="26"/>
      <c r="G431" s="27"/>
      <c r="H431" s="28"/>
      <c r="I431" s="367"/>
    </row>
    <row r="432" spans="1:9" ht="21" customHeight="1" thickTop="1" thickBot="1">
      <c r="A432" s="839" t="s">
        <v>360</v>
      </c>
      <c r="B432" s="840"/>
      <c r="C432" s="840"/>
      <c r="D432" s="840"/>
      <c r="E432" s="840"/>
      <c r="F432" s="840"/>
      <c r="G432" s="840"/>
      <c r="H432" s="841"/>
      <c r="I432" s="229"/>
    </row>
    <row r="433" spans="1:170" ht="17.25" customHeight="1" thickTop="1" thickBot="1">
      <c r="A433" s="463"/>
      <c r="B433" s="464"/>
      <c r="C433" s="464"/>
      <c r="D433" s="464"/>
      <c r="E433" s="839" t="s">
        <v>359</v>
      </c>
      <c r="F433" s="840"/>
      <c r="G433" s="840"/>
      <c r="H433" s="840"/>
      <c r="I433" s="229"/>
    </row>
    <row r="434" spans="1:170" ht="22.5" customHeight="1" thickTop="1" thickBot="1">
      <c r="A434" s="839" t="s">
        <v>361</v>
      </c>
      <c r="B434" s="840"/>
      <c r="C434" s="840"/>
      <c r="D434" s="840"/>
      <c r="E434" s="840"/>
      <c r="F434" s="840"/>
      <c r="G434" s="840"/>
      <c r="H434" s="841"/>
      <c r="I434" s="229"/>
    </row>
    <row r="435" spans="1:170" s="210" customFormat="1" ht="16.5" thickTop="1">
      <c r="A435" s="842" t="s">
        <v>414</v>
      </c>
      <c r="B435" s="843"/>
      <c r="C435" s="843"/>
      <c r="D435" s="843"/>
      <c r="E435" s="844"/>
      <c r="F435" s="232" t="s">
        <v>59</v>
      </c>
      <c r="G435" s="233" t="s">
        <v>59</v>
      </c>
      <c r="H435" s="234" t="s">
        <v>59</v>
      </c>
      <c r="I435" s="235" t="s">
        <v>59</v>
      </c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  <c r="Z435" s="129"/>
      <c r="AA435" s="129"/>
      <c r="AB435" s="129"/>
      <c r="AC435" s="129"/>
      <c r="AD435" s="129"/>
      <c r="AE435" s="129"/>
      <c r="AF435" s="129"/>
      <c r="AG435" s="129"/>
      <c r="AH435" s="129"/>
      <c r="AI435" s="129"/>
      <c r="AJ435" s="129"/>
      <c r="AK435" s="129"/>
      <c r="AL435" s="129"/>
      <c r="AM435" s="129"/>
      <c r="AN435" s="129"/>
      <c r="AO435" s="129"/>
      <c r="AP435" s="129"/>
      <c r="AQ435" s="129"/>
      <c r="AR435" s="129"/>
      <c r="AS435" s="129"/>
      <c r="AT435" s="129"/>
      <c r="AU435" s="129"/>
      <c r="AV435" s="129"/>
      <c r="AW435" s="129"/>
      <c r="AX435" s="129"/>
      <c r="AY435" s="129"/>
      <c r="AZ435" s="129"/>
      <c r="BA435" s="129"/>
      <c r="BB435" s="129"/>
      <c r="BC435" s="129"/>
      <c r="BD435" s="129"/>
      <c r="BE435" s="129"/>
      <c r="BF435" s="129"/>
      <c r="BG435" s="129"/>
      <c r="BH435" s="129"/>
      <c r="BI435" s="129"/>
      <c r="BJ435" s="129"/>
      <c r="BK435" s="129"/>
      <c r="BL435" s="129"/>
      <c r="BM435" s="129"/>
      <c r="BN435" s="129"/>
      <c r="BO435" s="129"/>
      <c r="BP435" s="129"/>
      <c r="BQ435" s="129"/>
      <c r="BR435" s="129"/>
      <c r="BS435" s="129"/>
      <c r="BT435" s="129"/>
      <c r="BU435" s="129"/>
      <c r="BV435" s="129"/>
      <c r="BW435" s="129"/>
      <c r="BX435" s="129"/>
      <c r="BY435" s="129"/>
      <c r="BZ435" s="129"/>
      <c r="CA435" s="129"/>
      <c r="CB435" s="129"/>
      <c r="CC435" s="129"/>
      <c r="CD435" s="129"/>
      <c r="CE435" s="129"/>
      <c r="CF435" s="129"/>
      <c r="CG435" s="129"/>
      <c r="CH435" s="129"/>
      <c r="CI435" s="129"/>
      <c r="CJ435" s="129"/>
      <c r="CK435" s="129"/>
      <c r="CL435" s="129"/>
      <c r="CM435" s="129"/>
      <c r="CN435" s="129"/>
      <c r="CO435" s="129"/>
      <c r="CP435" s="129"/>
      <c r="CQ435" s="129"/>
      <c r="CR435" s="129"/>
      <c r="CS435" s="129"/>
      <c r="CT435" s="129"/>
      <c r="CU435" s="129"/>
      <c r="CV435" s="129"/>
      <c r="CW435" s="129"/>
      <c r="CX435" s="129"/>
      <c r="CY435" s="129"/>
      <c r="CZ435" s="129"/>
      <c r="DA435" s="129"/>
      <c r="DB435" s="129"/>
      <c r="DC435" s="129"/>
      <c r="DD435" s="129"/>
      <c r="DE435" s="129"/>
      <c r="DF435" s="129"/>
      <c r="DG435" s="129"/>
      <c r="DH435" s="129"/>
      <c r="DI435" s="129"/>
      <c r="DJ435" s="129"/>
      <c r="DK435" s="129"/>
      <c r="DL435" s="129"/>
      <c r="DM435" s="129"/>
      <c r="DN435" s="129"/>
      <c r="DO435" s="129"/>
      <c r="DP435" s="129"/>
      <c r="DQ435" s="129"/>
      <c r="DR435" s="129"/>
      <c r="DS435" s="129"/>
      <c r="DT435" s="129"/>
      <c r="DU435" s="129"/>
      <c r="DV435" s="129"/>
      <c r="DW435" s="129"/>
      <c r="DX435" s="129"/>
      <c r="DY435" s="129"/>
      <c r="DZ435" s="129"/>
      <c r="EA435" s="129"/>
      <c r="EB435" s="129"/>
      <c r="EC435" s="129"/>
      <c r="ED435" s="129"/>
      <c r="EE435" s="129"/>
      <c r="EF435" s="129"/>
      <c r="EG435" s="129"/>
      <c r="EH435" s="129"/>
      <c r="EI435" s="129"/>
      <c r="EJ435" s="129"/>
      <c r="EK435" s="129"/>
      <c r="EL435" s="129"/>
      <c r="EM435" s="129"/>
      <c r="EN435" s="129"/>
      <c r="EO435" s="129"/>
      <c r="EP435" s="129"/>
      <c r="EQ435" s="129"/>
      <c r="ER435" s="129"/>
      <c r="ES435" s="129"/>
      <c r="ET435" s="129"/>
      <c r="EU435" s="129"/>
      <c r="EV435" s="129"/>
      <c r="EW435" s="129"/>
      <c r="EX435" s="129"/>
      <c r="EY435" s="129"/>
      <c r="EZ435" s="129"/>
      <c r="FA435" s="129"/>
      <c r="FB435" s="129"/>
      <c r="FC435" s="129"/>
      <c r="FD435" s="129"/>
      <c r="FE435" s="129"/>
      <c r="FF435" s="129"/>
      <c r="FG435" s="129"/>
      <c r="FH435" s="129"/>
      <c r="FI435" s="129"/>
      <c r="FJ435" s="129"/>
      <c r="FK435" s="129"/>
      <c r="FL435" s="129"/>
      <c r="FM435" s="129"/>
      <c r="FN435" s="129"/>
    </row>
    <row r="436" spans="1:170" s="210" customFormat="1" ht="15.75">
      <c r="A436" s="236" t="s">
        <v>445</v>
      </c>
      <c r="B436" s="237"/>
      <c r="C436" s="237"/>
      <c r="D436" s="238" t="s">
        <v>125</v>
      </c>
      <c r="E436" s="239" t="s">
        <v>491</v>
      </c>
      <c r="F436" s="240" t="s">
        <v>61</v>
      </c>
      <c r="G436" s="241" t="s">
        <v>61</v>
      </c>
      <c r="H436" s="242"/>
      <c r="I436" s="243"/>
      <c r="K436" s="129"/>
      <c r="L436" s="129"/>
      <c r="M436" s="129"/>
      <c r="N436" s="129"/>
      <c r="O436" s="129"/>
      <c r="P436" s="129"/>
      <c r="Q436" s="129"/>
      <c r="R436" s="129"/>
      <c r="S436" s="129"/>
      <c r="T436" s="129"/>
      <c r="U436" s="129"/>
      <c r="V436" s="129"/>
      <c r="W436" s="129"/>
      <c r="X436" s="129"/>
      <c r="Y436" s="129"/>
      <c r="Z436" s="129"/>
      <c r="AA436" s="129"/>
      <c r="AB436" s="129"/>
      <c r="AC436" s="129"/>
      <c r="AD436" s="129"/>
      <c r="AE436" s="129"/>
      <c r="AF436" s="129"/>
      <c r="AG436" s="129"/>
      <c r="AH436" s="129"/>
      <c r="AI436" s="129"/>
      <c r="AJ436" s="129"/>
      <c r="AK436" s="129"/>
      <c r="AL436" s="129"/>
      <c r="AM436" s="129"/>
      <c r="AN436" s="129"/>
      <c r="AO436" s="129"/>
      <c r="AP436" s="129"/>
      <c r="AQ436" s="129"/>
      <c r="AR436" s="129"/>
      <c r="AS436" s="129"/>
      <c r="AT436" s="129"/>
      <c r="AU436" s="129"/>
      <c r="AV436" s="129"/>
      <c r="AW436" s="129"/>
      <c r="AX436" s="129"/>
      <c r="AY436" s="129"/>
      <c r="AZ436" s="129"/>
      <c r="BA436" s="129"/>
      <c r="BB436" s="129"/>
      <c r="BC436" s="129"/>
      <c r="BD436" s="129"/>
      <c r="BE436" s="129"/>
      <c r="BF436" s="129"/>
      <c r="BG436" s="129"/>
      <c r="BH436" s="129"/>
      <c r="BI436" s="129"/>
      <c r="BJ436" s="129"/>
      <c r="BK436" s="129"/>
      <c r="BL436" s="129"/>
      <c r="BM436" s="129"/>
      <c r="BN436" s="129"/>
      <c r="BO436" s="129"/>
      <c r="BP436" s="129"/>
      <c r="BQ436" s="129"/>
      <c r="BR436" s="129"/>
      <c r="BS436" s="129"/>
      <c r="BT436" s="129"/>
      <c r="BU436" s="129"/>
      <c r="BV436" s="129"/>
      <c r="BW436" s="129"/>
      <c r="BX436" s="129"/>
      <c r="BY436" s="129"/>
      <c r="BZ436" s="129"/>
      <c r="CA436" s="129"/>
      <c r="CB436" s="129"/>
      <c r="CC436" s="129"/>
      <c r="CD436" s="129"/>
      <c r="CE436" s="129"/>
      <c r="CF436" s="129"/>
      <c r="CG436" s="129"/>
      <c r="CH436" s="129"/>
      <c r="CI436" s="129"/>
      <c r="CJ436" s="129"/>
      <c r="CK436" s="129"/>
      <c r="CL436" s="129"/>
      <c r="CM436" s="129"/>
      <c r="CN436" s="129"/>
      <c r="CO436" s="129"/>
      <c r="CP436" s="129"/>
      <c r="CQ436" s="129"/>
      <c r="CR436" s="129"/>
      <c r="CS436" s="129"/>
      <c r="CT436" s="129"/>
      <c r="CU436" s="129"/>
      <c r="CV436" s="129"/>
      <c r="CW436" s="129"/>
      <c r="CX436" s="129"/>
      <c r="CY436" s="129"/>
      <c r="CZ436" s="129"/>
      <c r="DA436" s="129"/>
      <c r="DB436" s="129"/>
      <c r="DC436" s="129"/>
      <c r="DD436" s="129"/>
      <c r="DE436" s="129"/>
      <c r="DF436" s="129"/>
      <c r="DG436" s="129"/>
      <c r="DH436" s="129"/>
      <c r="DI436" s="129"/>
      <c r="DJ436" s="129"/>
      <c r="DK436" s="129"/>
      <c r="DL436" s="129"/>
      <c r="DM436" s="129"/>
      <c r="DN436" s="129"/>
      <c r="DO436" s="129"/>
      <c r="DP436" s="129"/>
      <c r="DQ436" s="129"/>
      <c r="DR436" s="129"/>
      <c r="DS436" s="129"/>
      <c r="DT436" s="129"/>
      <c r="DU436" s="129"/>
      <c r="DV436" s="129"/>
      <c r="DW436" s="129"/>
      <c r="DX436" s="129"/>
      <c r="DY436" s="129"/>
      <c r="DZ436" s="129"/>
      <c r="EA436" s="129"/>
      <c r="EB436" s="129"/>
      <c r="EC436" s="129"/>
      <c r="ED436" s="129"/>
      <c r="EE436" s="129"/>
      <c r="EF436" s="129"/>
      <c r="EG436" s="129"/>
      <c r="EH436" s="129"/>
      <c r="EI436" s="129"/>
      <c r="EJ436" s="129"/>
      <c r="EK436" s="129"/>
      <c r="EL436" s="129"/>
      <c r="EM436" s="129"/>
      <c r="EN436" s="129"/>
      <c r="EO436" s="129"/>
      <c r="EP436" s="129"/>
      <c r="EQ436" s="129"/>
      <c r="ER436" s="129"/>
      <c r="ES436" s="129"/>
      <c r="ET436" s="129"/>
      <c r="EU436" s="129"/>
      <c r="EV436" s="129"/>
      <c r="EW436" s="129"/>
      <c r="EX436" s="129"/>
      <c r="EY436" s="129"/>
      <c r="EZ436" s="129"/>
      <c r="FA436" s="129"/>
      <c r="FB436" s="129"/>
      <c r="FC436" s="129"/>
      <c r="FD436" s="129"/>
      <c r="FE436" s="129"/>
      <c r="FF436" s="129"/>
      <c r="FG436" s="129"/>
      <c r="FH436" s="129"/>
      <c r="FI436" s="129"/>
      <c r="FJ436" s="129"/>
      <c r="FK436" s="129"/>
      <c r="FL436" s="129"/>
      <c r="FM436" s="129"/>
      <c r="FN436" s="129"/>
    </row>
    <row r="437" spans="1:170" s="210" customFormat="1" ht="13.5" thickBot="1">
      <c r="A437" s="88"/>
      <c r="B437" s="84" t="s">
        <v>174</v>
      </c>
      <c r="C437" s="85"/>
      <c r="D437" s="87" t="s">
        <v>124</v>
      </c>
      <c r="E437" s="86" t="s">
        <v>94</v>
      </c>
      <c r="F437" s="114" t="s">
        <v>59</v>
      </c>
      <c r="G437" s="115" t="s">
        <v>59</v>
      </c>
      <c r="H437" s="116" t="s">
        <v>59</v>
      </c>
      <c r="I437" s="259" t="s">
        <v>59</v>
      </c>
      <c r="K437" s="129"/>
      <c r="L437" s="129"/>
      <c r="M437" s="129"/>
      <c r="N437" s="129"/>
      <c r="O437" s="129"/>
      <c r="P437" s="129"/>
      <c r="Q437" s="129"/>
      <c r="R437" s="129"/>
      <c r="S437" s="129"/>
      <c r="T437" s="129"/>
      <c r="U437" s="129"/>
      <c r="V437" s="129"/>
      <c r="W437" s="129"/>
      <c r="X437" s="129"/>
      <c r="Y437" s="129"/>
      <c r="Z437" s="129"/>
      <c r="AA437" s="129"/>
      <c r="AB437" s="129"/>
      <c r="AC437" s="129"/>
      <c r="AD437" s="129"/>
      <c r="AE437" s="129"/>
      <c r="AF437" s="129"/>
      <c r="AG437" s="129"/>
      <c r="AH437" s="129"/>
      <c r="AI437" s="129"/>
      <c r="AJ437" s="129"/>
      <c r="AK437" s="129"/>
      <c r="AL437" s="129"/>
      <c r="AM437" s="129"/>
      <c r="AN437" s="129"/>
      <c r="AO437" s="129"/>
      <c r="AP437" s="129"/>
      <c r="AQ437" s="129"/>
      <c r="AR437" s="129"/>
      <c r="AS437" s="129"/>
      <c r="AT437" s="129"/>
      <c r="AU437" s="129"/>
      <c r="AV437" s="129"/>
      <c r="AW437" s="129"/>
      <c r="AX437" s="129"/>
      <c r="AY437" s="129"/>
      <c r="AZ437" s="129"/>
      <c r="BA437" s="129"/>
      <c r="BB437" s="129"/>
      <c r="BC437" s="129"/>
      <c r="BD437" s="129"/>
      <c r="BE437" s="129"/>
      <c r="BF437" s="129"/>
      <c r="BG437" s="129"/>
      <c r="BH437" s="129"/>
      <c r="BI437" s="129"/>
      <c r="BJ437" s="129"/>
      <c r="BK437" s="129"/>
      <c r="BL437" s="129"/>
      <c r="BM437" s="129"/>
      <c r="BN437" s="129"/>
      <c r="BO437" s="129"/>
      <c r="BP437" s="129"/>
      <c r="BQ437" s="129"/>
      <c r="BR437" s="129"/>
      <c r="BS437" s="129"/>
      <c r="BT437" s="129"/>
      <c r="BU437" s="129"/>
      <c r="BV437" s="129"/>
      <c r="BW437" s="129"/>
      <c r="BX437" s="129"/>
      <c r="BY437" s="129"/>
      <c r="BZ437" s="129"/>
      <c r="CA437" s="129"/>
      <c r="CB437" s="129"/>
      <c r="CC437" s="129"/>
      <c r="CD437" s="129"/>
      <c r="CE437" s="129"/>
      <c r="CF437" s="129"/>
      <c r="CG437" s="129"/>
      <c r="CH437" s="129"/>
      <c r="CI437" s="129"/>
      <c r="CJ437" s="129"/>
      <c r="CK437" s="129"/>
      <c r="CL437" s="129"/>
      <c r="CM437" s="129"/>
      <c r="CN437" s="129"/>
      <c r="CO437" s="129"/>
      <c r="CP437" s="129"/>
      <c r="CQ437" s="129"/>
      <c r="CR437" s="129"/>
      <c r="CS437" s="129"/>
      <c r="CT437" s="129"/>
      <c r="CU437" s="129"/>
      <c r="CV437" s="129"/>
      <c r="CW437" s="129"/>
      <c r="CX437" s="129"/>
      <c r="CY437" s="129"/>
      <c r="CZ437" s="129"/>
      <c r="DA437" s="129"/>
      <c r="DB437" s="129"/>
      <c r="DC437" s="129"/>
      <c r="DD437" s="129"/>
      <c r="DE437" s="129"/>
      <c r="DF437" s="129"/>
      <c r="DG437" s="129"/>
      <c r="DH437" s="129"/>
      <c r="DI437" s="129"/>
      <c r="DJ437" s="129"/>
      <c r="DK437" s="129"/>
      <c r="DL437" s="129"/>
      <c r="DM437" s="129"/>
      <c r="DN437" s="129"/>
      <c r="DO437" s="129"/>
      <c r="DP437" s="129"/>
      <c r="DQ437" s="129"/>
      <c r="DR437" s="129"/>
      <c r="DS437" s="129"/>
      <c r="DT437" s="129"/>
      <c r="DU437" s="129"/>
      <c r="DV437" s="129"/>
      <c r="DW437" s="129"/>
      <c r="DX437" s="129"/>
      <c r="DY437" s="129"/>
      <c r="DZ437" s="129"/>
      <c r="EA437" s="129"/>
      <c r="EB437" s="129"/>
      <c r="EC437" s="129"/>
      <c r="ED437" s="129"/>
      <c r="EE437" s="129"/>
      <c r="EF437" s="129"/>
      <c r="EG437" s="129"/>
      <c r="EH437" s="129"/>
      <c r="EI437" s="129"/>
      <c r="EJ437" s="129"/>
      <c r="EK437" s="129"/>
      <c r="EL437" s="129"/>
      <c r="EM437" s="129"/>
      <c r="EN437" s="129"/>
      <c r="EO437" s="129"/>
      <c r="EP437" s="129"/>
      <c r="EQ437" s="129"/>
      <c r="ER437" s="129"/>
      <c r="ES437" s="129"/>
      <c r="ET437" s="129"/>
      <c r="EU437" s="129"/>
      <c r="EV437" s="129"/>
      <c r="EW437" s="129"/>
      <c r="EX437" s="129"/>
      <c r="EY437" s="129"/>
      <c r="EZ437" s="129"/>
      <c r="FA437" s="129"/>
      <c r="FB437" s="129"/>
      <c r="FC437" s="129"/>
      <c r="FD437" s="129"/>
      <c r="FE437" s="129"/>
      <c r="FF437" s="129"/>
      <c r="FG437" s="129"/>
      <c r="FH437" s="129"/>
      <c r="FI437" s="129"/>
      <c r="FJ437" s="129"/>
      <c r="FK437" s="129"/>
      <c r="FL437" s="129"/>
      <c r="FM437" s="129"/>
      <c r="FN437" s="129"/>
    </row>
    <row r="438" spans="1:170" s="210" customFormat="1" ht="39" thickTop="1">
      <c r="A438" s="266">
        <v>71</v>
      </c>
      <c r="B438" s="90"/>
      <c r="C438" s="113"/>
      <c r="D438" s="90"/>
      <c r="E438" s="98" t="s">
        <v>364</v>
      </c>
      <c r="F438" s="92" t="s">
        <v>67</v>
      </c>
      <c r="G438" s="426">
        <v>270</v>
      </c>
      <c r="H438" s="93"/>
      <c r="I438" s="264"/>
      <c r="K438" s="129"/>
      <c r="L438" s="129"/>
      <c r="M438" s="129"/>
      <c r="N438" s="129"/>
      <c r="O438" s="129"/>
      <c r="P438" s="129"/>
      <c r="Q438" s="129"/>
      <c r="R438" s="129"/>
      <c r="S438" s="129"/>
      <c r="T438" s="129"/>
      <c r="U438" s="129"/>
      <c r="V438" s="129"/>
      <c r="W438" s="129"/>
      <c r="X438" s="129"/>
      <c r="Y438" s="129"/>
      <c r="Z438" s="129"/>
      <c r="AA438" s="129"/>
      <c r="AB438" s="129"/>
      <c r="AC438" s="129"/>
      <c r="AD438" s="129"/>
      <c r="AE438" s="129"/>
      <c r="AF438" s="129"/>
      <c r="AG438" s="129"/>
      <c r="AH438" s="129"/>
      <c r="AI438" s="129"/>
      <c r="AJ438" s="129"/>
      <c r="AK438" s="129"/>
      <c r="AL438" s="129"/>
      <c r="AM438" s="129"/>
      <c r="AN438" s="129"/>
      <c r="AO438" s="129"/>
      <c r="AP438" s="129"/>
      <c r="AQ438" s="129"/>
      <c r="AR438" s="129"/>
      <c r="AS438" s="129"/>
      <c r="AT438" s="129"/>
      <c r="AU438" s="129"/>
      <c r="AV438" s="129"/>
      <c r="AW438" s="129"/>
      <c r="AX438" s="129"/>
      <c r="AY438" s="129"/>
      <c r="AZ438" s="129"/>
      <c r="BA438" s="129"/>
      <c r="BB438" s="129"/>
      <c r="BC438" s="129"/>
      <c r="BD438" s="129"/>
      <c r="BE438" s="129"/>
      <c r="BF438" s="129"/>
      <c r="BG438" s="129"/>
      <c r="BH438" s="129"/>
      <c r="BI438" s="129"/>
      <c r="BJ438" s="129"/>
      <c r="BK438" s="129"/>
      <c r="BL438" s="129"/>
      <c r="BM438" s="129"/>
      <c r="BN438" s="129"/>
      <c r="BO438" s="129"/>
      <c r="BP438" s="129"/>
      <c r="BQ438" s="129"/>
      <c r="BR438" s="129"/>
      <c r="BS438" s="129"/>
      <c r="BT438" s="129"/>
      <c r="BU438" s="129"/>
      <c r="BV438" s="129"/>
      <c r="BW438" s="129"/>
      <c r="BX438" s="129"/>
      <c r="BY438" s="129"/>
      <c r="BZ438" s="129"/>
      <c r="CA438" s="129"/>
      <c r="CB438" s="129"/>
      <c r="CC438" s="129"/>
      <c r="CD438" s="129"/>
      <c r="CE438" s="129"/>
      <c r="CF438" s="129"/>
      <c r="CG438" s="129"/>
      <c r="CH438" s="129"/>
      <c r="CI438" s="129"/>
      <c r="CJ438" s="129"/>
      <c r="CK438" s="129"/>
      <c r="CL438" s="129"/>
      <c r="CM438" s="129"/>
      <c r="CN438" s="129"/>
      <c r="CO438" s="129"/>
      <c r="CP438" s="129"/>
      <c r="CQ438" s="129"/>
      <c r="CR438" s="129"/>
      <c r="CS438" s="129"/>
      <c r="CT438" s="129"/>
      <c r="CU438" s="129"/>
      <c r="CV438" s="129"/>
      <c r="CW438" s="129"/>
      <c r="CX438" s="129"/>
      <c r="CY438" s="129"/>
      <c r="CZ438" s="129"/>
      <c r="DA438" s="129"/>
      <c r="DB438" s="129"/>
      <c r="DC438" s="129"/>
      <c r="DD438" s="129"/>
      <c r="DE438" s="129"/>
      <c r="DF438" s="129"/>
      <c r="DG438" s="129"/>
      <c r="DH438" s="129"/>
      <c r="DI438" s="129"/>
      <c r="DJ438" s="129"/>
      <c r="DK438" s="129"/>
      <c r="DL438" s="129"/>
      <c r="DM438" s="129"/>
      <c r="DN438" s="129"/>
      <c r="DO438" s="129"/>
      <c r="DP438" s="129"/>
      <c r="DQ438" s="129"/>
      <c r="DR438" s="129"/>
      <c r="DS438" s="129"/>
      <c r="DT438" s="129"/>
      <c r="DU438" s="129"/>
      <c r="DV438" s="129"/>
      <c r="DW438" s="129"/>
      <c r="DX438" s="129"/>
      <c r="DY438" s="129"/>
      <c r="DZ438" s="129"/>
      <c r="EA438" s="129"/>
      <c r="EB438" s="129"/>
      <c r="EC438" s="129"/>
      <c r="ED438" s="129"/>
      <c r="EE438" s="129"/>
      <c r="EF438" s="129"/>
      <c r="EG438" s="129"/>
      <c r="EH438" s="129"/>
      <c r="EI438" s="129"/>
      <c r="EJ438" s="129"/>
      <c r="EK438" s="129"/>
      <c r="EL438" s="129"/>
      <c r="EM438" s="129"/>
      <c r="EN438" s="129"/>
      <c r="EO438" s="129"/>
      <c r="EP438" s="129"/>
      <c r="EQ438" s="129"/>
      <c r="ER438" s="129"/>
      <c r="ES438" s="129"/>
      <c r="ET438" s="129"/>
      <c r="EU438" s="129"/>
      <c r="EV438" s="129"/>
      <c r="EW438" s="129"/>
      <c r="EX438" s="129"/>
      <c r="EY438" s="129"/>
      <c r="EZ438" s="129"/>
      <c r="FA438" s="129"/>
      <c r="FB438" s="129"/>
      <c r="FC438" s="129"/>
      <c r="FD438" s="129"/>
      <c r="FE438" s="129"/>
      <c r="FF438" s="129"/>
      <c r="FG438" s="129"/>
      <c r="FH438" s="129"/>
      <c r="FI438" s="129"/>
      <c r="FJ438" s="129"/>
      <c r="FK438" s="129"/>
      <c r="FL438" s="129"/>
      <c r="FM438" s="129"/>
      <c r="FN438" s="129"/>
    </row>
    <row r="439" spans="1:170" ht="13.5" thickBot="1">
      <c r="A439" s="268"/>
      <c r="B439" s="108"/>
      <c r="C439" s="124" t="s">
        <v>365</v>
      </c>
      <c r="D439" s="111"/>
      <c r="E439" s="125" t="s">
        <v>366</v>
      </c>
      <c r="F439" s="112" t="s">
        <v>100</v>
      </c>
      <c r="G439" s="422">
        <v>270</v>
      </c>
      <c r="H439" s="109"/>
      <c r="I439" s="267"/>
    </row>
    <row r="440" spans="1:170" ht="39" thickTop="1">
      <c r="A440" s="266">
        <v>72</v>
      </c>
      <c r="B440" s="95"/>
      <c r="C440" s="91"/>
      <c r="D440" s="96"/>
      <c r="E440" s="110" t="s">
        <v>367</v>
      </c>
      <c r="F440" s="92" t="s">
        <v>67</v>
      </c>
      <c r="G440" s="426">
        <v>162</v>
      </c>
      <c r="H440" s="93"/>
      <c r="I440" s="264"/>
    </row>
    <row r="441" spans="1:170">
      <c r="A441" s="269"/>
      <c r="B441" s="100"/>
      <c r="C441" s="100" t="s">
        <v>368</v>
      </c>
      <c r="D441" s="100"/>
      <c r="E441" s="170" t="s">
        <v>369</v>
      </c>
      <c r="F441" s="118" t="s">
        <v>100</v>
      </c>
      <c r="G441" s="421">
        <v>162</v>
      </c>
      <c r="H441" s="102"/>
      <c r="I441" s="270"/>
    </row>
    <row r="442" spans="1:170" ht="13.5" thickBot="1">
      <c r="A442" s="275"/>
      <c r="B442" s="77"/>
      <c r="C442" s="77"/>
      <c r="D442" s="77"/>
      <c r="E442" s="77" t="s">
        <v>104</v>
      </c>
      <c r="F442" s="76" t="s">
        <v>59</v>
      </c>
      <c r="G442" s="76" t="s">
        <v>59</v>
      </c>
      <c r="H442" s="75" t="s">
        <v>59</v>
      </c>
      <c r="I442" s="276"/>
    </row>
    <row r="443" spans="1:170" ht="13.5" thickTop="1">
      <c r="A443" s="349"/>
      <c r="B443" s="350"/>
      <c r="C443" s="351"/>
      <c r="D443" s="547" t="s">
        <v>370</v>
      </c>
      <c r="E443" s="150" t="s">
        <v>371</v>
      </c>
      <c r="F443" s="350" t="s">
        <v>59</v>
      </c>
      <c r="G443" s="353" t="s">
        <v>59</v>
      </c>
      <c r="H443" s="573" t="s">
        <v>59</v>
      </c>
      <c r="I443" s="355" t="s">
        <v>59</v>
      </c>
    </row>
    <row r="444" spans="1:170" ht="39">
      <c r="A444" s="178">
        <v>73</v>
      </c>
      <c r="B444" s="416"/>
      <c r="C444" s="561"/>
      <c r="D444" s="380"/>
      <c r="E444" s="571" t="s">
        <v>372</v>
      </c>
      <c r="F444" s="418" t="s">
        <v>68</v>
      </c>
      <c r="G444" s="336">
        <v>87</v>
      </c>
      <c r="H444" s="572"/>
      <c r="I444" s="246"/>
    </row>
    <row r="445" spans="1:170">
      <c r="A445" s="178"/>
      <c r="B445" s="416"/>
      <c r="C445" s="124" t="s">
        <v>373</v>
      </c>
      <c r="D445" s="380"/>
      <c r="E445" s="101">
        <v>87</v>
      </c>
      <c r="F445" s="418" t="s">
        <v>100</v>
      </c>
      <c r="G445" s="101">
        <v>87</v>
      </c>
      <c r="H445" s="185"/>
      <c r="I445" s="246"/>
    </row>
    <row r="446" spans="1:170" ht="39">
      <c r="A446" s="178">
        <v>74</v>
      </c>
      <c r="B446" s="416"/>
      <c r="C446" s="561"/>
      <c r="D446" s="380"/>
      <c r="E446" s="571" t="s">
        <v>374</v>
      </c>
      <c r="F446" s="418" t="s">
        <v>67</v>
      </c>
      <c r="G446" s="336">
        <v>65.7</v>
      </c>
      <c r="H446" s="572"/>
      <c r="I446" s="246"/>
    </row>
    <row r="447" spans="1:170">
      <c r="A447" s="178"/>
      <c r="B447" s="416"/>
      <c r="C447" s="124" t="s">
        <v>375</v>
      </c>
      <c r="D447" s="380"/>
      <c r="E447" s="101">
        <v>65.7</v>
      </c>
      <c r="F447" s="418" t="s">
        <v>100</v>
      </c>
      <c r="G447" s="101">
        <v>65.7</v>
      </c>
      <c r="H447" s="185"/>
      <c r="I447" s="246"/>
    </row>
    <row r="448" spans="1:170" ht="13.5" thickBot="1">
      <c r="A448" s="275"/>
      <c r="B448" s="77"/>
      <c r="C448" s="77"/>
      <c r="D448" s="77"/>
      <c r="E448" s="77" t="s">
        <v>376</v>
      </c>
      <c r="F448" s="76" t="s">
        <v>59</v>
      </c>
      <c r="G448" s="76" t="s">
        <v>59</v>
      </c>
      <c r="H448" s="75" t="s">
        <v>59</v>
      </c>
      <c r="I448" s="276"/>
    </row>
    <row r="449" spans="1:9" ht="13.5" thickTop="1">
      <c r="A449" s="575"/>
      <c r="B449" s="576"/>
      <c r="C449" s="577"/>
      <c r="D449" s="578" t="s">
        <v>377</v>
      </c>
      <c r="E449" s="579" t="s">
        <v>406</v>
      </c>
      <c r="F449" s="576" t="s">
        <v>59</v>
      </c>
      <c r="G449" s="580" t="s">
        <v>59</v>
      </c>
      <c r="H449" s="573" t="s">
        <v>59</v>
      </c>
      <c r="I449" s="581" t="s">
        <v>59</v>
      </c>
    </row>
    <row r="450" spans="1:9" ht="39">
      <c r="A450" s="178">
        <v>75</v>
      </c>
      <c r="B450" s="416"/>
      <c r="C450" s="561"/>
      <c r="D450" s="380"/>
      <c r="E450" s="574" t="s">
        <v>410</v>
      </c>
      <c r="F450" s="418" t="s">
        <v>68</v>
      </c>
      <c r="G450" s="336">
        <v>74</v>
      </c>
      <c r="H450" s="185"/>
      <c r="I450" s="246"/>
    </row>
    <row r="451" spans="1:9">
      <c r="A451" s="178"/>
      <c r="B451" s="416"/>
      <c r="C451" s="124" t="s">
        <v>378</v>
      </c>
      <c r="D451" s="380"/>
      <c r="E451" s="101">
        <v>74</v>
      </c>
      <c r="F451" s="418" t="s">
        <v>100</v>
      </c>
      <c r="G451" s="101">
        <v>74</v>
      </c>
      <c r="H451" s="185"/>
      <c r="I451" s="246"/>
    </row>
    <row r="452" spans="1:9">
      <c r="A452" s="178">
        <v>76</v>
      </c>
      <c r="B452" s="416"/>
      <c r="C452" s="561"/>
      <c r="D452" s="380"/>
      <c r="E452" s="574" t="s">
        <v>379</v>
      </c>
      <c r="F452" s="418" t="s">
        <v>68</v>
      </c>
      <c r="G452" s="336">
        <v>173.2</v>
      </c>
      <c r="H452" s="185"/>
      <c r="I452" s="246"/>
    </row>
    <row r="453" spans="1:9">
      <c r="A453" s="178"/>
      <c r="B453" s="416"/>
      <c r="C453" s="124" t="s">
        <v>380</v>
      </c>
      <c r="D453" s="380"/>
      <c r="E453" s="101">
        <v>173.2</v>
      </c>
      <c r="F453" s="418" t="s">
        <v>100</v>
      </c>
      <c r="G453" s="101">
        <v>173.2</v>
      </c>
      <c r="H453" s="185"/>
      <c r="I453" s="246"/>
    </row>
    <row r="454" spans="1:9">
      <c r="A454" s="178">
        <f>A452+1</f>
        <v>77</v>
      </c>
      <c r="B454" s="416"/>
      <c r="C454" s="561"/>
      <c r="D454" s="380"/>
      <c r="E454" s="574" t="s">
        <v>381</v>
      </c>
      <c r="F454" s="418" t="s">
        <v>68</v>
      </c>
      <c r="G454" s="336">
        <v>7.3</v>
      </c>
      <c r="H454" s="185"/>
      <c r="I454" s="246"/>
    </row>
    <row r="455" spans="1:9">
      <c r="A455" s="178"/>
      <c r="B455" s="416"/>
      <c r="C455" s="124" t="s">
        <v>382</v>
      </c>
      <c r="D455" s="380"/>
      <c r="E455" s="101">
        <v>7.3</v>
      </c>
      <c r="F455" s="418" t="s">
        <v>100</v>
      </c>
      <c r="G455" s="101">
        <v>7.3</v>
      </c>
      <c r="H455" s="185"/>
      <c r="I455" s="246"/>
    </row>
    <row r="456" spans="1:9">
      <c r="A456" s="178">
        <f>A454+1</f>
        <v>78</v>
      </c>
      <c r="B456" s="416"/>
      <c r="C456" s="561"/>
      <c r="D456" s="380"/>
      <c r="E456" s="574" t="s">
        <v>383</v>
      </c>
      <c r="F456" s="418" t="s">
        <v>68</v>
      </c>
      <c r="G456" s="336">
        <v>5</v>
      </c>
      <c r="H456" s="185"/>
      <c r="I456" s="246"/>
    </row>
    <row r="457" spans="1:9">
      <c r="A457" s="178"/>
      <c r="B457" s="416"/>
      <c r="C457" s="124" t="s">
        <v>384</v>
      </c>
      <c r="D457" s="380"/>
      <c r="E457" s="101">
        <v>5</v>
      </c>
      <c r="F457" s="418" t="s">
        <v>100</v>
      </c>
      <c r="G457" s="101">
        <v>5</v>
      </c>
      <c r="H457" s="185"/>
      <c r="I457" s="246"/>
    </row>
    <row r="458" spans="1:9">
      <c r="A458" s="178">
        <f>A456+1</f>
        <v>79</v>
      </c>
      <c r="B458" s="416"/>
      <c r="C458" s="124"/>
      <c r="D458" s="380"/>
      <c r="E458" s="574" t="s">
        <v>385</v>
      </c>
      <c r="F458" s="418" t="s">
        <v>58</v>
      </c>
      <c r="G458" s="336">
        <v>2</v>
      </c>
      <c r="H458" s="185"/>
      <c r="I458" s="246"/>
    </row>
    <row r="459" spans="1:9">
      <c r="A459" s="178"/>
      <c r="B459" s="416"/>
      <c r="C459" s="124" t="s">
        <v>386</v>
      </c>
      <c r="D459" s="380"/>
      <c r="E459" s="101">
        <v>2</v>
      </c>
      <c r="F459" s="418" t="s">
        <v>100</v>
      </c>
      <c r="G459" s="101">
        <v>2</v>
      </c>
      <c r="H459" s="185"/>
      <c r="I459" s="246"/>
    </row>
    <row r="460" spans="1:9" ht="19.5">
      <c r="A460" s="178">
        <f>A458+1</f>
        <v>80</v>
      </c>
      <c r="B460" s="416"/>
      <c r="C460" s="124"/>
      <c r="D460" s="380"/>
      <c r="E460" s="574" t="s">
        <v>387</v>
      </c>
      <c r="F460" s="418" t="s">
        <v>68</v>
      </c>
      <c r="G460" s="336">
        <v>18.5</v>
      </c>
      <c r="H460" s="185"/>
      <c r="I460" s="246"/>
    </row>
    <row r="461" spans="1:9">
      <c r="A461" s="178"/>
      <c r="B461" s="416"/>
      <c r="C461" s="124" t="s">
        <v>388</v>
      </c>
      <c r="D461" s="380"/>
      <c r="E461" s="101">
        <v>18.5</v>
      </c>
      <c r="F461" s="418" t="s">
        <v>100</v>
      </c>
      <c r="G461" s="101">
        <v>18.5</v>
      </c>
      <c r="H461" s="185"/>
      <c r="I461" s="246"/>
    </row>
    <row r="462" spans="1:9">
      <c r="A462" s="178">
        <f>A460+1</f>
        <v>81</v>
      </c>
      <c r="B462" s="416"/>
      <c r="C462" s="124"/>
      <c r="D462" s="380"/>
      <c r="E462" s="574" t="s">
        <v>389</v>
      </c>
      <c r="F462" s="418" t="s">
        <v>58</v>
      </c>
      <c r="G462" s="336">
        <v>1</v>
      </c>
      <c r="H462" s="185"/>
      <c r="I462" s="246"/>
    </row>
    <row r="463" spans="1:9">
      <c r="A463" s="178"/>
      <c r="B463" s="416"/>
      <c r="C463" s="124" t="s">
        <v>390</v>
      </c>
      <c r="D463" s="380"/>
      <c r="E463" s="101">
        <v>1</v>
      </c>
      <c r="F463" s="418" t="s">
        <v>100</v>
      </c>
      <c r="G463" s="101">
        <v>1</v>
      </c>
      <c r="H463" s="185"/>
      <c r="I463" s="246"/>
    </row>
    <row r="464" spans="1:9">
      <c r="A464" s="178">
        <f>A462+1</f>
        <v>82</v>
      </c>
      <c r="B464" s="416"/>
      <c r="C464" s="124"/>
      <c r="D464" s="380"/>
      <c r="E464" s="574" t="s">
        <v>391</v>
      </c>
      <c r="F464" s="418" t="s">
        <v>58</v>
      </c>
      <c r="G464" s="336">
        <v>11</v>
      </c>
      <c r="H464" s="185"/>
      <c r="I464" s="246"/>
    </row>
    <row r="465" spans="1:9">
      <c r="A465" s="178"/>
      <c r="B465" s="416"/>
      <c r="C465" s="124" t="s">
        <v>392</v>
      </c>
      <c r="D465" s="380"/>
      <c r="E465" s="101">
        <v>11</v>
      </c>
      <c r="F465" s="418" t="s">
        <v>100</v>
      </c>
      <c r="G465" s="101">
        <v>11</v>
      </c>
      <c r="H465" s="185"/>
      <c r="I465" s="246"/>
    </row>
    <row r="466" spans="1:9">
      <c r="A466" s="178">
        <f>A464+1</f>
        <v>83</v>
      </c>
      <c r="B466" s="416"/>
      <c r="C466" s="124"/>
      <c r="D466" s="380"/>
      <c r="E466" s="574" t="s">
        <v>393</v>
      </c>
      <c r="F466" s="418" t="s">
        <v>58</v>
      </c>
      <c r="G466" s="336">
        <v>2</v>
      </c>
      <c r="H466" s="185"/>
      <c r="I466" s="246"/>
    </row>
    <row r="467" spans="1:9">
      <c r="A467" s="178"/>
      <c r="B467" s="416"/>
      <c r="C467" s="124" t="s">
        <v>394</v>
      </c>
      <c r="D467" s="380"/>
      <c r="E467" s="101">
        <v>2</v>
      </c>
      <c r="F467" s="418" t="s">
        <v>100</v>
      </c>
      <c r="G467" s="101">
        <v>2</v>
      </c>
      <c r="H467" s="185"/>
      <c r="I467" s="246"/>
    </row>
    <row r="468" spans="1:9" ht="19.5">
      <c r="A468" s="178">
        <f>A466+1</f>
        <v>84</v>
      </c>
      <c r="B468" s="416"/>
      <c r="C468" s="124"/>
      <c r="D468" s="380"/>
      <c r="E468" s="574" t="s">
        <v>411</v>
      </c>
      <c r="F468" s="418" t="s">
        <v>58</v>
      </c>
      <c r="G468" s="336">
        <v>1</v>
      </c>
      <c r="H468" s="185"/>
      <c r="I468" s="246"/>
    </row>
    <row r="469" spans="1:9">
      <c r="A469" s="178"/>
      <c r="B469" s="416"/>
      <c r="C469" s="124" t="s">
        <v>395</v>
      </c>
      <c r="D469" s="380"/>
      <c r="E469" s="101">
        <v>1</v>
      </c>
      <c r="F469" s="418" t="s">
        <v>100</v>
      </c>
      <c r="G469" s="101">
        <v>1</v>
      </c>
      <c r="H469" s="185"/>
      <c r="I469" s="246"/>
    </row>
    <row r="470" spans="1:9" ht="19.5">
      <c r="A470" s="178">
        <f>A468+1</f>
        <v>85</v>
      </c>
      <c r="B470" s="416"/>
      <c r="C470" s="124"/>
      <c r="D470" s="380"/>
      <c r="E470" s="574" t="s">
        <v>396</v>
      </c>
      <c r="F470" s="418" t="s">
        <v>68</v>
      </c>
      <c r="G470" s="336">
        <v>280</v>
      </c>
      <c r="H470" s="185"/>
      <c r="I470" s="246"/>
    </row>
    <row r="471" spans="1:9">
      <c r="A471" s="178"/>
      <c r="B471" s="416"/>
      <c r="C471" s="124" t="s">
        <v>397</v>
      </c>
      <c r="D471" s="380"/>
      <c r="E471" s="101">
        <v>280</v>
      </c>
      <c r="F471" s="418" t="s">
        <v>100</v>
      </c>
      <c r="G471" s="101">
        <v>280</v>
      </c>
      <c r="H471" s="185"/>
      <c r="I471" s="246"/>
    </row>
    <row r="472" spans="1:9" ht="19.5">
      <c r="A472" s="178">
        <f>A470+1</f>
        <v>86</v>
      </c>
      <c r="B472" s="416"/>
      <c r="C472" s="124"/>
      <c r="D472" s="380"/>
      <c r="E472" s="574" t="s">
        <v>398</v>
      </c>
      <c r="F472" s="418" t="s">
        <v>68</v>
      </c>
      <c r="G472" s="336">
        <v>58</v>
      </c>
      <c r="H472" s="185"/>
      <c r="I472" s="246"/>
    </row>
    <row r="473" spans="1:9">
      <c r="A473" s="178"/>
      <c r="B473" s="416"/>
      <c r="C473" s="124" t="s">
        <v>399</v>
      </c>
      <c r="D473" s="380"/>
      <c r="E473" s="101">
        <v>58</v>
      </c>
      <c r="F473" s="418" t="s">
        <v>100</v>
      </c>
      <c r="G473" s="101">
        <v>58</v>
      </c>
      <c r="H473" s="185"/>
      <c r="I473" s="246"/>
    </row>
    <row r="474" spans="1:9">
      <c r="A474" s="178">
        <f>A472+1</f>
        <v>87</v>
      </c>
      <c r="B474" s="416"/>
      <c r="C474" s="124"/>
      <c r="D474" s="380"/>
      <c r="E474" s="574" t="s">
        <v>400</v>
      </c>
      <c r="F474" s="418" t="s">
        <v>68</v>
      </c>
      <c r="G474" s="336">
        <v>150</v>
      </c>
      <c r="H474" s="185"/>
      <c r="I474" s="246"/>
    </row>
    <row r="475" spans="1:9">
      <c r="A475" s="415"/>
      <c r="B475" s="370"/>
      <c r="C475" s="124" t="s">
        <v>401</v>
      </c>
      <c r="D475" s="582"/>
      <c r="E475" s="585">
        <v>150</v>
      </c>
      <c r="F475" s="560" t="s">
        <v>100</v>
      </c>
      <c r="G475" s="585">
        <v>150</v>
      </c>
      <c r="H475" s="583"/>
      <c r="I475" s="584"/>
    </row>
    <row r="476" spans="1:9" ht="13.5" thickBot="1">
      <c r="A476" s="586"/>
      <c r="B476" s="587"/>
      <c r="C476" s="587"/>
      <c r="D476" s="587"/>
      <c r="E476" s="587" t="s">
        <v>492</v>
      </c>
      <c r="F476" s="588" t="s">
        <v>59</v>
      </c>
      <c r="G476" s="588" t="s">
        <v>59</v>
      </c>
      <c r="H476" s="589" t="s">
        <v>59</v>
      </c>
      <c r="I476" s="590"/>
    </row>
    <row r="477" spans="1:9" ht="16.5" thickTop="1">
      <c r="A477" s="562"/>
      <c r="B477" s="563"/>
      <c r="C477" s="564"/>
      <c r="D477" s="565"/>
      <c r="E477" s="566" t="s">
        <v>93</v>
      </c>
      <c r="F477" s="567" t="s">
        <v>59</v>
      </c>
      <c r="G477" s="568" t="s">
        <v>59</v>
      </c>
      <c r="H477" s="569" t="s">
        <v>59</v>
      </c>
      <c r="I477" s="570"/>
    </row>
    <row r="478" spans="1:9" ht="16.5" thickBot="1">
      <c r="A478" s="236" t="s">
        <v>446</v>
      </c>
      <c r="B478" s="541" t="s">
        <v>173</v>
      </c>
      <c r="C478" s="542"/>
      <c r="D478" s="237" t="s">
        <v>95</v>
      </c>
      <c r="E478" s="543" t="s">
        <v>96</v>
      </c>
      <c r="F478" s="541" t="s">
        <v>59</v>
      </c>
      <c r="G478" s="544" t="s">
        <v>59</v>
      </c>
      <c r="H478" s="545" t="s">
        <v>59</v>
      </c>
      <c r="I478" s="243" t="s">
        <v>59</v>
      </c>
    </row>
    <row r="479" spans="1:9" ht="64.5" thickTop="1">
      <c r="A479" s="179">
        <v>88</v>
      </c>
      <c r="B479" s="180"/>
      <c r="C479" s="193"/>
      <c r="D479" s="181" t="s">
        <v>127</v>
      </c>
      <c r="E479" s="278" t="s">
        <v>443</v>
      </c>
      <c r="F479" s="180" t="s">
        <v>98</v>
      </c>
      <c r="G479" s="279">
        <f>7.65+11.169+264.996+331.52+26.64+3.2+(403.2/2)+10.4</f>
        <v>857.18</v>
      </c>
      <c r="H479" s="215"/>
      <c r="I479" s="245"/>
    </row>
    <row r="480" spans="1:9">
      <c r="A480" s="204"/>
      <c r="B480" s="281"/>
      <c r="C480" s="169" t="s">
        <v>402</v>
      </c>
      <c r="D480" s="282"/>
      <c r="E480" s="169" t="s">
        <v>412</v>
      </c>
      <c r="F480" s="283" t="s">
        <v>100</v>
      </c>
      <c r="G480" s="170">
        <v>857.18</v>
      </c>
      <c r="H480" s="284"/>
      <c r="I480" s="285"/>
    </row>
    <row r="481" spans="1:9" ht="13.5" thickBot="1">
      <c r="A481" s="173"/>
      <c r="B481" s="172"/>
      <c r="C481" s="172"/>
      <c r="D481" s="172"/>
      <c r="E481" s="171" t="s">
        <v>113</v>
      </c>
      <c r="F481" s="172" t="s">
        <v>59</v>
      </c>
      <c r="G481" s="172" t="s">
        <v>59</v>
      </c>
      <c r="H481" s="286" t="s">
        <v>59</v>
      </c>
      <c r="I481" s="249"/>
    </row>
    <row r="482" spans="1:9" ht="39" thickTop="1">
      <c r="A482" s="287">
        <v>89</v>
      </c>
      <c r="B482" s="3"/>
      <c r="C482" s="3"/>
      <c r="D482" s="4" t="s">
        <v>126</v>
      </c>
      <c r="E482" s="3" t="s">
        <v>407</v>
      </c>
      <c r="F482" s="4" t="s">
        <v>98</v>
      </c>
      <c r="G482" s="535">
        <f>0.675+1.8+2.633+0.986+2.628+3.778+23.38+62.35+89.631+23.68+106.56+201.28+2.498+24.15+3.3+0.8+6.4+(406.2/2)</f>
        <v>759.63</v>
      </c>
      <c r="H482" s="427"/>
      <c r="I482" s="288"/>
    </row>
    <row r="483" spans="1:9">
      <c r="A483" s="141"/>
      <c r="B483" s="131"/>
      <c r="C483" s="124" t="s">
        <v>403</v>
      </c>
      <c r="D483" s="97"/>
      <c r="E483" s="124" t="s">
        <v>413</v>
      </c>
      <c r="F483" s="94" t="s">
        <v>100</v>
      </c>
      <c r="G483" s="125">
        <v>759.63</v>
      </c>
      <c r="H483" s="130"/>
      <c r="I483" s="272"/>
    </row>
    <row r="484" spans="1:9">
      <c r="A484" s="546"/>
      <c r="B484" s="547"/>
      <c r="C484" s="4"/>
      <c r="D484" s="547"/>
      <c r="E484" s="548" t="s">
        <v>408</v>
      </c>
      <c r="F484" s="547" t="s">
        <v>59</v>
      </c>
      <c r="G484" s="547" t="s">
        <v>59</v>
      </c>
      <c r="H484" s="549" t="s">
        <v>59</v>
      </c>
      <c r="I484" s="550"/>
    </row>
    <row r="485" spans="1:9" ht="16.5" thickBot="1">
      <c r="A485" s="551"/>
      <c r="B485" s="552"/>
      <c r="C485" s="553"/>
      <c r="D485" s="554"/>
      <c r="E485" s="555" t="s">
        <v>97</v>
      </c>
      <c r="F485" s="556" t="s">
        <v>59</v>
      </c>
      <c r="G485" s="557" t="s">
        <v>59</v>
      </c>
      <c r="H485" s="558" t="s">
        <v>59</v>
      </c>
      <c r="I485" s="559"/>
    </row>
    <row r="486" spans="1:9" ht="17.25" thickTop="1" thickBot="1">
      <c r="A486" s="66" t="s">
        <v>447</v>
      </c>
      <c r="B486" s="65" t="s">
        <v>178</v>
      </c>
      <c r="C486" s="64"/>
      <c r="D486" s="122" t="s">
        <v>72</v>
      </c>
      <c r="E486" s="63" t="s">
        <v>73</v>
      </c>
      <c r="F486" s="121" t="s">
        <v>59</v>
      </c>
      <c r="G486" s="62" t="s">
        <v>59</v>
      </c>
      <c r="H486" s="61" t="s">
        <v>59</v>
      </c>
      <c r="I486" s="298" t="s">
        <v>59</v>
      </c>
    </row>
    <row r="487" spans="1:9" ht="14.25" thickTop="1" thickBot="1">
      <c r="A487" s="202"/>
      <c r="B487" s="201"/>
      <c r="C487" s="201"/>
      <c r="D487" s="201"/>
      <c r="E487" s="203" t="s">
        <v>133</v>
      </c>
      <c r="F487" s="223"/>
      <c r="G487" s="224"/>
      <c r="H487" s="225"/>
      <c r="I487" s="300"/>
    </row>
    <row r="488" spans="1:9" ht="15" thickTop="1">
      <c r="A488" s="179">
        <v>90</v>
      </c>
      <c r="B488" s="209"/>
      <c r="C488" s="209"/>
      <c r="D488" s="180" t="s">
        <v>132</v>
      </c>
      <c r="E488" s="209" t="s">
        <v>211</v>
      </c>
      <c r="F488" s="214" t="s">
        <v>210</v>
      </c>
      <c r="G488" s="423">
        <v>270</v>
      </c>
      <c r="H488" s="215"/>
      <c r="I488" s="245"/>
    </row>
    <row r="489" spans="1:9">
      <c r="A489" s="178"/>
      <c r="B489" s="182"/>
      <c r="C489" s="169" t="s">
        <v>404</v>
      </c>
      <c r="D489" s="211"/>
      <c r="E489" s="205" t="s">
        <v>405</v>
      </c>
      <c r="F489" s="212" t="s">
        <v>67</v>
      </c>
      <c r="G489" s="170">
        <v>270</v>
      </c>
      <c r="H489" s="213"/>
      <c r="I489" s="293"/>
    </row>
    <row r="490" spans="1:9" ht="16.5" thickBot="1">
      <c r="A490" s="190"/>
      <c r="B490" s="191"/>
      <c r="C490" s="192"/>
      <c r="D490" s="537"/>
      <c r="E490" s="536" t="s">
        <v>74</v>
      </c>
      <c r="F490" s="538" t="s">
        <v>59</v>
      </c>
      <c r="G490" s="539" t="s">
        <v>59</v>
      </c>
      <c r="H490" s="540" t="s">
        <v>59</v>
      </c>
      <c r="I490" s="277"/>
    </row>
    <row r="491" spans="1:9" ht="33" customHeight="1" thickTop="1" thickBot="1">
      <c r="A491" s="836" t="s">
        <v>493</v>
      </c>
      <c r="B491" s="837"/>
      <c r="C491" s="837"/>
      <c r="D491" s="837"/>
      <c r="E491" s="837"/>
      <c r="F491" s="837"/>
      <c r="G491" s="837"/>
      <c r="H491" s="838"/>
      <c r="I491" s="229"/>
    </row>
    <row r="492" spans="1:9" ht="17.25" thickTop="1" thickBot="1">
      <c r="A492" s="463"/>
      <c r="B492" s="464"/>
      <c r="C492" s="464"/>
      <c r="D492" s="464"/>
      <c r="E492" s="839" t="s">
        <v>359</v>
      </c>
      <c r="F492" s="840"/>
      <c r="G492" s="840"/>
      <c r="H492" s="840"/>
      <c r="I492" s="229"/>
    </row>
    <row r="493" spans="1:9" ht="14.25" thickTop="1" thickBot="1">
      <c r="A493" s="839" t="s">
        <v>409</v>
      </c>
      <c r="B493" s="840"/>
      <c r="C493" s="840"/>
      <c r="D493" s="840"/>
      <c r="E493" s="840"/>
      <c r="F493" s="840"/>
      <c r="G493" s="840"/>
      <c r="H493" s="841"/>
      <c r="I493" s="229"/>
    </row>
    <row r="494" spans="1:9" ht="16.5" thickTop="1">
      <c r="A494" s="842" t="s">
        <v>432</v>
      </c>
      <c r="B494" s="843"/>
      <c r="C494" s="843"/>
      <c r="D494" s="843"/>
      <c r="E494" s="844"/>
      <c r="F494" s="232" t="s">
        <v>59</v>
      </c>
      <c r="G494" s="233" t="s">
        <v>59</v>
      </c>
      <c r="H494" s="234" t="s">
        <v>59</v>
      </c>
      <c r="I494" s="235" t="s">
        <v>59</v>
      </c>
    </row>
    <row r="495" spans="1:9" ht="15.75">
      <c r="A495" s="236" t="s">
        <v>448</v>
      </c>
      <c r="B495" s="237"/>
      <c r="C495" s="237"/>
      <c r="D495" s="238" t="s">
        <v>125</v>
      </c>
      <c r="E495" s="239" t="s">
        <v>60</v>
      </c>
      <c r="F495" s="240" t="s">
        <v>61</v>
      </c>
      <c r="G495" s="241" t="s">
        <v>61</v>
      </c>
      <c r="H495" s="242"/>
      <c r="I495" s="243"/>
    </row>
    <row r="496" spans="1:9" ht="13.5" thickBot="1">
      <c r="A496" s="88"/>
      <c r="B496" s="84" t="s">
        <v>174</v>
      </c>
      <c r="C496" s="85"/>
      <c r="D496" s="87" t="s">
        <v>124</v>
      </c>
      <c r="E496" s="86" t="s">
        <v>94</v>
      </c>
      <c r="F496" s="114" t="s">
        <v>59</v>
      </c>
      <c r="G496" s="115" t="s">
        <v>59</v>
      </c>
      <c r="H496" s="116" t="s">
        <v>59</v>
      </c>
      <c r="I496" s="259" t="s">
        <v>59</v>
      </c>
    </row>
    <row r="497" spans="1:9" ht="39" thickTop="1">
      <c r="A497" s="266">
        <v>91</v>
      </c>
      <c r="B497" s="90"/>
      <c r="C497" s="113"/>
      <c r="D497" s="90"/>
      <c r="E497" s="98" t="s">
        <v>364</v>
      </c>
      <c r="F497" s="92" t="s">
        <v>67</v>
      </c>
      <c r="G497" s="426">
        <f>G498</f>
        <v>340</v>
      </c>
      <c r="H497" s="93"/>
      <c r="I497" s="264"/>
    </row>
    <row r="498" spans="1:9" ht="13.5" thickBot="1">
      <c r="A498" s="268"/>
      <c r="B498" s="108"/>
      <c r="C498" s="124" t="s">
        <v>415</v>
      </c>
      <c r="D498" s="111"/>
      <c r="E498" s="125" t="s">
        <v>416</v>
      </c>
      <c r="F498" s="112" t="s">
        <v>100</v>
      </c>
      <c r="G498" s="422">
        <v>340</v>
      </c>
      <c r="H498" s="109"/>
      <c r="I498" s="267"/>
    </row>
    <row r="499" spans="1:9" ht="39" thickTop="1">
      <c r="A499" s="266">
        <v>92</v>
      </c>
      <c r="B499" s="95"/>
      <c r="C499" s="91"/>
      <c r="D499" s="96"/>
      <c r="E499" s="110" t="s">
        <v>367</v>
      </c>
      <c r="F499" s="92" t="s">
        <v>67</v>
      </c>
      <c r="G499" s="426">
        <f>G500</f>
        <v>174</v>
      </c>
      <c r="H499" s="93"/>
      <c r="I499" s="264"/>
    </row>
    <row r="500" spans="1:9">
      <c r="A500" s="269"/>
      <c r="B500" s="100"/>
      <c r="C500" s="100" t="s">
        <v>417</v>
      </c>
      <c r="D500" s="100"/>
      <c r="E500" s="170" t="s">
        <v>418</v>
      </c>
      <c r="F500" s="118" t="s">
        <v>100</v>
      </c>
      <c r="G500" s="421">
        <f>30+20+17+40+67</f>
        <v>174</v>
      </c>
      <c r="H500" s="102"/>
      <c r="I500" s="270"/>
    </row>
    <row r="501" spans="1:9" ht="13.5" thickBot="1">
      <c r="A501" s="275"/>
      <c r="B501" s="77"/>
      <c r="C501" s="77"/>
      <c r="D501" s="77"/>
      <c r="E501" s="77" t="s">
        <v>104</v>
      </c>
      <c r="F501" s="76" t="s">
        <v>59</v>
      </c>
      <c r="G501" s="76" t="s">
        <v>59</v>
      </c>
      <c r="H501" s="75" t="s">
        <v>59</v>
      </c>
      <c r="I501" s="276"/>
    </row>
    <row r="502" spans="1:9" ht="13.5" thickTop="1">
      <c r="A502" s="349"/>
      <c r="B502" s="350"/>
      <c r="C502" s="351"/>
      <c r="D502" s="547" t="s">
        <v>370</v>
      </c>
      <c r="E502" s="150" t="s">
        <v>419</v>
      </c>
      <c r="F502" s="533" t="s">
        <v>59</v>
      </c>
      <c r="G502" s="532" t="s">
        <v>59</v>
      </c>
      <c r="H502" s="162" t="s">
        <v>59</v>
      </c>
      <c r="I502" s="355" t="s">
        <v>59</v>
      </c>
    </row>
    <row r="503" spans="1:9" ht="29.25">
      <c r="A503" s="417">
        <v>93</v>
      </c>
      <c r="B503" s="531"/>
      <c r="C503" s="530"/>
      <c r="D503" s="529"/>
      <c r="E503" s="528" t="s">
        <v>433</v>
      </c>
      <c r="F503" s="527" t="s">
        <v>68</v>
      </c>
      <c r="G503" s="526">
        <v>56.5</v>
      </c>
      <c r="H503" s="525"/>
      <c r="I503" s="524"/>
    </row>
    <row r="504" spans="1:9">
      <c r="A504" s="178"/>
      <c r="B504" s="416"/>
      <c r="C504" s="124" t="s">
        <v>420</v>
      </c>
      <c r="D504" s="380"/>
      <c r="E504" s="101">
        <v>56.5</v>
      </c>
      <c r="F504" s="418" t="s">
        <v>100</v>
      </c>
      <c r="G504" s="101">
        <f>E504</f>
        <v>56.5</v>
      </c>
      <c r="H504" s="185"/>
      <c r="I504" s="246"/>
    </row>
    <row r="505" spans="1:9">
      <c r="A505" s="417">
        <v>94</v>
      </c>
      <c r="B505" s="416"/>
      <c r="C505" s="561"/>
      <c r="D505" s="380"/>
      <c r="E505" s="534" t="s">
        <v>421</v>
      </c>
      <c r="F505" s="418" t="s">
        <v>68</v>
      </c>
      <c r="G505" s="336">
        <v>28.5</v>
      </c>
      <c r="H505" s="525"/>
      <c r="I505" s="524"/>
    </row>
    <row r="506" spans="1:9">
      <c r="A506" s="178"/>
      <c r="B506" s="416"/>
      <c r="C506" s="124" t="s">
        <v>422</v>
      </c>
      <c r="D506" s="380"/>
      <c r="E506" s="101">
        <v>28.5</v>
      </c>
      <c r="F506" s="418" t="s">
        <v>100</v>
      </c>
      <c r="G506" s="101">
        <f>E506</f>
        <v>28.5</v>
      </c>
      <c r="H506" s="185"/>
      <c r="I506" s="246"/>
    </row>
    <row r="507" spans="1:9" ht="19.5">
      <c r="A507" s="417">
        <v>95</v>
      </c>
      <c r="B507" s="416"/>
      <c r="C507" s="561"/>
      <c r="D507" s="380"/>
      <c r="E507" s="534" t="s">
        <v>423</v>
      </c>
      <c r="F507" s="418" t="s">
        <v>68</v>
      </c>
      <c r="G507" s="336">
        <v>126.5</v>
      </c>
      <c r="H507" s="525"/>
      <c r="I507" s="524"/>
    </row>
    <row r="508" spans="1:9">
      <c r="A508" s="178"/>
      <c r="B508" s="416"/>
      <c r="C508" s="124" t="s">
        <v>424</v>
      </c>
      <c r="D508" s="380"/>
      <c r="E508" s="101">
        <v>126.5</v>
      </c>
      <c r="F508" s="418" t="s">
        <v>100</v>
      </c>
      <c r="G508" s="101">
        <f>E508</f>
        <v>126.5</v>
      </c>
      <c r="H508" s="185"/>
      <c r="I508" s="246"/>
    </row>
    <row r="509" spans="1:9" ht="19.5">
      <c r="A509" s="417">
        <v>96</v>
      </c>
      <c r="B509" s="416"/>
      <c r="C509" s="561"/>
      <c r="D509" s="380"/>
      <c r="E509" s="534" t="s">
        <v>434</v>
      </c>
      <c r="F509" s="418" t="s">
        <v>58</v>
      </c>
      <c r="G509" s="336">
        <v>1</v>
      </c>
      <c r="H509" s="525"/>
      <c r="I509" s="524"/>
    </row>
    <row r="510" spans="1:9">
      <c r="A510" s="178"/>
      <c r="B510" s="416"/>
      <c r="C510" s="124" t="s">
        <v>425</v>
      </c>
      <c r="D510" s="380"/>
      <c r="E510" s="101">
        <v>1</v>
      </c>
      <c r="F510" s="418" t="s">
        <v>100</v>
      </c>
      <c r="G510" s="101">
        <f>E510</f>
        <v>1</v>
      </c>
      <c r="H510" s="185"/>
      <c r="I510" s="246"/>
    </row>
    <row r="511" spans="1:9" ht="19.5">
      <c r="A511" s="417">
        <v>97</v>
      </c>
      <c r="B511" s="416"/>
      <c r="C511" s="561"/>
      <c r="D511" s="380"/>
      <c r="E511" s="534" t="s">
        <v>435</v>
      </c>
      <c r="F511" s="418" t="s">
        <v>58</v>
      </c>
      <c r="G511" s="336">
        <v>7</v>
      </c>
      <c r="H511" s="525"/>
      <c r="I511" s="524"/>
    </row>
    <row r="512" spans="1:9">
      <c r="A512" s="178"/>
      <c r="B512" s="416"/>
      <c r="C512" s="124" t="s">
        <v>426</v>
      </c>
      <c r="D512" s="380"/>
      <c r="E512" s="101">
        <v>7</v>
      </c>
      <c r="F512" s="418" t="s">
        <v>100</v>
      </c>
      <c r="G512" s="101">
        <f>E512</f>
        <v>7</v>
      </c>
      <c r="H512" s="185"/>
      <c r="I512" s="246"/>
    </row>
    <row r="513" spans="1:9" ht="19.5">
      <c r="A513" s="417">
        <v>98</v>
      </c>
      <c r="B513" s="416"/>
      <c r="C513" s="561"/>
      <c r="D513" s="380"/>
      <c r="E513" s="534" t="s">
        <v>436</v>
      </c>
      <c r="F513" s="418" t="s">
        <v>58</v>
      </c>
      <c r="G513" s="336">
        <v>1</v>
      </c>
      <c r="H513" s="525"/>
      <c r="I513" s="524"/>
    </row>
    <row r="514" spans="1:9">
      <c r="A514" s="178"/>
      <c r="B514" s="416"/>
      <c r="C514" s="124" t="s">
        <v>427</v>
      </c>
      <c r="D514" s="380"/>
      <c r="E514" s="101">
        <v>1</v>
      </c>
      <c r="F514" s="418" t="s">
        <v>100</v>
      </c>
      <c r="G514" s="101">
        <f>E514</f>
        <v>1</v>
      </c>
      <c r="H514" s="185"/>
      <c r="I514" s="246"/>
    </row>
    <row r="515" spans="1:9" ht="19.5">
      <c r="A515" s="417">
        <v>99</v>
      </c>
      <c r="B515" s="416"/>
      <c r="C515" s="561"/>
      <c r="D515" s="380"/>
      <c r="E515" s="534" t="s">
        <v>437</v>
      </c>
      <c r="F515" s="418" t="s">
        <v>58</v>
      </c>
      <c r="G515" s="336">
        <v>9</v>
      </c>
      <c r="H515" s="525"/>
      <c r="I515" s="524"/>
    </row>
    <row r="516" spans="1:9">
      <c r="A516" s="178"/>
      <c r="B516" s="416"/>
      <c r="C516" s="124" t="s">
        <v>428</v>
      </c>
      <c r="D516" s="380"/>
      <c r="E516" s="101">
        <v>9</v>
      </c>
      <c r="F516" s="418" t="s">
        <v>100</v>
      </c>
      <c r="G516" s="101">
        <f>E516</f>
        <v>9</v>
      </c>
      <c r="H516" s="185"/>
      <c r="I516" s="246"/>
    </row>
    <row r="517" spans="1:9" ht="19.5">
      <c r="A517" s="417">
        <v>100</v>
      </c>
      <c r="B517" s="416"/>
      <c r="C517" s="561"/>
      <c r="D517" s="380"/>
      <c r="E517" s="534" t="s">
        <v>438</v>
      </c>
      <c r="F517" s="418" t="s">
        <v>58</v>
      </c>
      <c r="G517" s="336">
        <v>1</v>
      </c>
      <c r="H517" s="525"/>
      <c r="I517" s="524"/>
    </row>
    <row r="518" spans="1:9">
      <c r="A518" s="178"/>
      <c r="B518" s="416"/>
      <c r="C518" s="124" t="s">
        <v>429</v>
      </c>
      <c r="D518" s="380"/>
      <c r="E518" s="101">
        <v>1</v>
      </c>
      <c r="F518" s="418" t="s">
        <v>100</v>
      </c>
      <c r="G518" s="101">
        <f>E518</f>
        <v>1</v>
      </c>
      <c r="H518" s="185"/>
      <c r="I518" s="246"/>
    </row>
    <row r="519" spans="1:9" ht="19.5">
      <c r="A519" s="417">
        <v>101</v>
      </c>
      <c r="B519" s="416"/>
      <c r="C519" s="561"/>
      <c r="D519" s="380"/>
      <c r="E519" s="534" t="s">
        <v>439</v>
      </c>
      <c r="F519" s="418" t="s">
        <v>58</v>
      </c>
      <c r="G519" s="336">
        <v>1</v>
      </c>
      <c r="H519" s="525"/>
      <c r="I519" s="524"/>
    </row>
    <row r="520" spans="1:9">
      <c r="A520" s="178"/>
      <c r="B520" s="416"/>
      <c r="C520" s="124" t="s">
        <v>430</v>
      </c>
      <c r="D520" s="380"/>
      <c r="E520" s="101">
        <v>1</v>
      </c>
      <c r="F520" s="418" t="s">
        <v>100</v>
      </c>
      <c r="G520" s="101">
        <f>E520</f>
        <v>1</v>
      </c>
      <c r="H520" s="185"/>
      <c r="I520" s="246"/>
    </row>
    <row r="521" spans="1:9" ht="19.5">
      <c r="A521" s="417">
        <v>102</v>
      </c>
      <c r="B521" s="416"/>
      <c r="C521" s="561"/>
      <c r="D521" s="380"/>
      <c r="E521" s="523" t="s">
        <v>442</v>
      </c>
      <c r="F521" s="418" t="s">
        <v>68</v>
      </c>
      <c r="G521" s="336">
        <v>42</v>
      </c>
      <c r="H521" s="525"/>
      <c r="I521" s="524"/>
    </row>
    <row r="522" spans="1:9">
      <c r="A522" s="178"/>
      <c r="B522" s="416"/>
      <c r="C522" s="124" t="s">
        <v>431</v>
      </c>
      <c r="D522" s="380"/>
      <c r="E522" s="101">
        <v>42</v>
      </c>
      <c r="F522" s="418" t="s">
        <v>100</v>
      </c>
      <c r="G522" s="101">
        <f>E522</f>
        <v>42</v>
      </c>
      <c r="H522" s="185"/>
      <c r="I522" s="246"/>
    </row>
    <row r="523" spans="1:9" ht="19.5">
      <c r="A523" s="417">
        <v>103</v>
      </c>
      <c r="B523" s="416"/>
      <c r="C523" s="561"/>
      <c r="D523" s="380"/>
      <c r="E523" s="518" t="s">
        <v>441</v>
      </c>
      <c r="F523" s="418" t="s">
        <v>68</v>
      </c>
      <c r="G523" s="336">
        <v>130</v>
      </c>
      <c r="H523" s="525"/>
      <c r="I523" s="524"/>
    </row>
    <row r="524" spans="1:9">
      <c r="A524" s="178"/>
      <c r="B524" s="416"/>
      <c r="C524" s="124" t="s">
        <v>431</v>
      </c>
      <c r="D524" s="380"/>
      <c r="E524" s="101">
        <v>42</v>
      </c>
      <c r="F524" s="418" t="s">
        <v>100</v>
      </c>
      <c r="G524" s="101">
        <f>E524</f>
        <v>42</v>
      </c>
      <c r="H524" s="185"/>
      <c r="I524" s="246"/>
    </row>
    <row r="525" spans="1:9">
      <c r="A525" s="417">
        <v>104</v>
      </c>
      <c r="B525" s="416"/>
      <c r="C525" s="561"/>
      <c r="D525" s="380"/>
      <c r="E525" s="518" t="s">
        <v>453</v>
      </c>
      <c r="F525" s="418" t="s">
        <v>67</v>
      </c>
      <c r="G525" s="336">
        <v>100</v>
      </c>
      <c r="H525" s="525"/>
      <c r="I525" s="524"/>
    </row>
    <row r="526" spans="1:9" ht="13.5" thickBot="1">
      <c r="A526" s="178"/>
      <c r="B526" s="522"/>
      <c r="C526" s="175" t="s">
        <v>452</v>
      </c>
      <c r="D526" s="521"/>
      <c r="E526" s="520">
        <v>100</v>
      </c>
      <c r="F526" s="519" t="s">
        <v>100</v>
      </c>
      <c r="G526" s="520">
        <f>E526</f>
        <v>100</v>
      </c>
      <c r="H526" s="195"/>
      <c r="I526" s="374"/>
    </row>
    <row r="527" spans="1:9" ht="14.25" thickTop="1" thickBot="1">
      <c r="A527" s="77"/>
      <c r="B527" s="77"/>
      <c r="C527" s="77"/>
      <c r="D527" s="77"/>
      <c r="E527" s="77" t="s">
        <v>440</v>
      </c>
      <c r="F527" s="76" t="s">
        <v>59</v>
      </c>
      <c r="G527" s="76" t="s">
        <v>59</v>
      </c>
      <c r="H527" s="75" t="s">
        <v>59</v>
      </c>
      <c r="I527" s="276"/>
    </row>
    <row r="528" spans="1:9" ht="16.5" thickTop="1">
      <c r="A528" s="562"/>
      <c r="B528" s="563"/>
      <c r="C528" s="564"/>
      <c r="D528" s="565"/>
      <c r="E528" s="566" t="s">
        <v>93</v>
      </c>
      <c r="F528" s="567" t="s">
        <v>59</v>
      </c>
      <c r="G528" s="568" t="s">
        <v>59</v>
      </c>
      <c r="H528" s="569" t="s">
        <v>59</v>
      </c>
      <c r="I528" s="570"/>
    </row>
    <row r="529" spans="1:9" ht="16.5" thickBot="1">
      <c r="A529" s="236" t="s">
        <v>449</v>
      </c>
      <c r="B529" s="541" t="s">
        <v>173</v>
      </c>
      <c r="C529" s="542"/>
      <c r="D529" s="237" t="s">
        <v>95</v>
      </c>
      <c r="E529" s="543" t="s">
        <v>96</v>
      </c>
      <c r="F529" s="541" t="s">
        <v>59</v>
      </c>
      <c r="G529" s="544" t="s">
        <v>59</v>
      </c>
      <c r="H529" s="545" t="s">
        <v>59</v>
      </c>
      <c r="I529" s="243" t="s">
        <v>59</v>
      </c>
    </row>
    <row r="530" spans="1:9" ht="64.5" thickTop="1">
      <c r="A530" s="179">
        <v>105</v>
      </c>
      <c r="B530" s="180"/>
      <c r="C530" s="193"/>
      <c r="D530" s="181" t="s">
        <v>127</v>
      </c>
      <c r="E530" s="278" t="s">
        <v>444</v>
      </c>
      <c r="F530" s="180" t="s">
        <v>98</v>
      </c>
      <c r="G530" s="279">
        <f>289.845+56.43+202.4+5.805+138.6+1.6+32.4+61.25+10+(199.5/2)+(338/2)</f>
        <v>1067.08</v>
      </c>
      <c r="H530" s="215"/>
      <c r="I530" s="245"/>
    </row>
    <row r="531" spans="1:9">
      <c r="A531" s="204"/>
      <c r="B531" s="281"/>
      <c r="C531" s="169" t="s">
        <v>321</v>
      </c>
      <c r="D531" s="282"/>
      <c r="E531" s="169" t="s">
        <v>450</v>
      </c>
      <c r="F531" s="283" t="s">
        <v>100</v>
      </c>
      <c r="G531" s="170">
        <f>G530</f>
        <v>1067.08</v>
      </c>
      <c r="H531" s="284"/>
      <c r="I531" s="285"/>
    </row>
    <row r="532" spans="1:9" ht="13.5" thickBot="1">
      <c r="A532" s="173"/>
      <c r="B532" s="172"/>
      <c r="C532" s="172"/>
      <c r="D532" s="172"/>
      <c r="E532" s="171" t="s">
        <v>113</v>
      </c>
      <c r="F532" s="172" t="s">
        <v>59</v>
      </c>
      <c r="G532" s="172" t="s">
        <v>59</v>
      </c>
      <c r="H532" s="286" t="s">
        <v>59</v>
      </c>
      <c r="I532" s="249"/>
    </row>
    <row r="533" spans="1:9" ht="39" thickTop="1">
      <c r="A533" s="287">
        <v>106</v>
      </c>
      <c r="B533" s="3"/>
      <c r="C533" s="3"/>
      <c r="D533" s="4" t="s">
        <v>126</v>
      </c>
      <c r="E533" s="3" t="s">
        <v>407</v>
      </c>
      <c r="F533" s="4" t="s">
        <v>98</v>
      </c>
      <c r="G533" s="535">
        <f>21.47+95.203+128.82+4.703+19.181+28.215+12.65+59.278+126.5+0.8+5.8+5.6+122.23+1.286+28.331+2.45+37.769+0.4+8+(199.5/2)+(338/2)</f>
        <v>977.44</v>
      </c>
      <c r="H533" s="427"/>
      <c r="I533" s="288"/>
    </row>
    <row r="534" spans="1:9">
      <c r="A534" s="141"/>
      <c r="B534" s="131"/>
      <c r="C534" s="124" t="s">
        <v>320</v>
      </c>
      <c r="D534" s="97"/>
      <c r="E534" s="124" t="s">
        <v>451</v>
      </c>
      <c r="F534" s="94" t="s">
        <v>100</v>
      </c>
      <c r="G534" s="125">
        <f>G533</f>
        <v>977.44</v>
      </c>
      <c r="H534" s="130"/>
      <c r="I534" s="272"/>
    </row>
    <row r="535" spans="1:9" ht="15.75">
      <c r="A535" s="551"/>
      <c r="B535" s="552"/>
      <c r="C535" s="553"/>
      <c r="D535" s="554"/>
      <c r="E535" s="555" t="s">
        <v>97</v>
      </c>
      <c r="F535" s="556" t="s">
        <v>59</v>
      </c>
      <c r="G535" s="557" t="s">
        <v>59</v>
      </c>
      <c r="H535" s="558" t="s">
        <v>59</v>
      </c>
      <c r="I535" s="559"/>
    </row>
    <row r="536" spans="1:9" ht="15.75">
      <c r="A536" s="551" t="s">
        <v>489</v>
      </c>
      <c r="B536" s="642" t="s">
        <v>175</v>
      </c>
      <c r="C536" s="553"/>
      <c r="D536" s="552" t="s">
        <v>69</v>
      </c>
      <c r="E536" s="643" t="s">
        <v>70</v>
      </c>
      <c r="F536" s="556" t="s">
        <v>59</v>
      </c>
      <c r="G536" s="557" t="s">
        <v>59</v>
      </c>
      <c r="H536" s="558" t="s">
        <v>59</v>
      </c>
      <c r="I536" s="559" t="s">
        <v>59</v>
      </c>
    </row>
    <row r="537" spans="1:9" ht="13.5" thickBot="1">
      <c r="A537" s="132"/>
      <c r="B537" s="133"/>
      <c r="C537" s="134"/>
      <c r="D537" s="127" t="s">
        <v>128</v>
      </c>
      <c r="E537" s="126" t="s">
        <v>108</v>
      </c>
      <c r="F537" s="160" t="s">
        <v>59</v>
      </c>
      <c r="G537" s="161" t="s">
        <v>59</v>
      </c>
      <c r="H537" s="162" t="s">
        <v>59</v>
      </c>
      <c r="I537" s="289" t="s">
        <v>59</v>
      </c>
    </row>
    <row r="538" spans="1:9" ht="51.75" thickTop="1">
      <c r="A538" s="135">
        <v>107</v>
      </c>
      <c r="B538" s="136"/>
      <c r="C538" s="137"/>
      <c r="D538" s="138"/>
      <c r="E538" s="145" t="s">
        <v>475</v>
      </c>
      <c r="F538" s="45" t="s">
        <v>67</v>
      </c>
      <c r="G538" s="48">
        <v>563</v>
      </c>
      <c r="H538" s="428"/>
      <c r="I538" s="264"/>
    </row>
    <row r="539" spans="1:9">
      <c r="A539" s="178"/>
      <c r="B539" s="182"/>
      <c r="C539" s="169" t="s">
        <v>319</v>
      </c>
      <c r="D539" s="211"/>
      <c r="E539" s="205" t="s">
        <v>476</v>
      </c>
      <c r="F539" s="212" t="s">
        <v>67</v>
      </c>
      <c r="G539" s="170">
        <v>563</v>
      </c>
      <c r="H539" s="185"/>
      <c r="I539" s="290"/>
    </row>
    <row r="540" spans="1:9" ht="13.5" thickBot="1">
      <c r="A540" s="173"/>
      <c r="B540" s="172"/>
      <c r="C540" s="172"/>
      <c r="D540" s="172"/>
      <c r="E540" s="171" t="s">
        <v>115</v>
      </c>
      <c r="F540" s="216" t="s">
        <v>59</v>
      </c>
      <c r="G540" s="216"/>
      <c r="H540" s="217" t="s">
        <v>59</v>
      </c>
      <c r="I540" s="249"/>
    </row>
    <row r="541" spans="1:9" ht="14.25" thickTop="1" thickBot="1">
      <c r="A541" s="207"/>
      <c r="B541" s="208"/>
      <c r="C541" s="142"/>
      <c r="D541" s="201" t="s">
        <v>205</v>
      </c>
      <c r="E541" s="143" t="s">
        <v>206</v>
      </c>
      <c r="F541" s="219" t="s">
        <v>59</v>
      </c>
      <c r="G541" s="220" t="s">
        <v>59</v>
      </c>
      <c r="H541" s="221" t="s">
        <v>59</v>
      </c>
      <c r="I541" s="294" t="s">
        <v>59</v>
      </c>
    </row>
    <row r="542" spans="1:9" ht="26.25" thickTop="1">
      <c r="A542" s="187">
        <v>108</v>
      </c>
      <c r="B542" s="196"/>
      <c r="C542" s="139"/>
      <c r="D542" s="140"/>
      <c r="E542" s="128" t="s">
        <v>107</v>
      </c>
      <c r="F542" s="188" t="s">
        <v>67</v>
      </c>
      <c r="G542" s="321">
        <v>411</v>
      </c>
      <c r="H542" s="189"/>
      <c r="I542" s="264"/>
    </row>
    <row r="543" spans="1:9" ht="13.5" thickBot="1">
      <c r="A543" s="178"/>
      <c r="B543" s="182"/>
      <c r="C543" s="169" t="s">
        <v>477</v>
      </c>
      <c r="D543" s="211"/>
      <c r="E543" s="205" t="s">
        <v>478</v>
      </c>
      <c r="F543" s="212" t="s">
        <v>67</v>
      </c>
      <c r="G543" s="170">
        <v>411</v>
      </c>
      <c r="H543" s="213"/>
      <c r="I543" s="293"/>
    </row>
    <row r="544" spans="1:9" ht="26.25" thickTop="1">
      <c r="A544" s="187">
        <v>109</v>
      </c>
      <c r="B544" s="196"/>
      <c r="C544" s="139"/>
      <c r="D544" s="140"/>
      <c r="E544" s="128" t="s">
        <v>106</v>
      </c>
      <c r="F544" s="188" t="s">
        <v>105</v>
      </c>
      <c r="G544" s="321">
        <v>145</v>
      </c>
      <c r="H544" s="189"/>
      <c r="I544" s="264"/>
    </row>
    <row r="545" spans="1:9">
      <c r="A545" s="405"/>
      <c r="B545" s="406"/>
      <c r="C545" s="382" t="s">
        <v>479</v>
      </c>
      <c r="D545" s="407"/>
      <c r="E545" s="382" t="s">
        <v>480</v>
      </c>
      <c r="F545" s="408" t="s">
        <v>67</v>
      </c>
      <c r="G545" s="409">
        <v>145</v>
      </c>
      <c r="H545" s="410"/>
      <c r="I545" s="411"/>
    </row>
    <row r="546" spans="1:9" ht="26.25" thickBot="1">
      <c r="A546" s="173"/>
      <c r="B546" s="172"/>
      <c r="C546" s="172"/>
      <c r="D546" s="172"/>
      <c r="E546" s="171" t="s">
        <v>114</v>
      </c>
      <c r="F546" s="216" t="s">
        <v>59</v>
      </c>
      <c r="G546" s="216" t="s">
        <v>59</v>
      </c>
      <c r="H546" s="217" t="s">
        <v>59</v>
      </c>
      <c r="I546" s="249"/>
    </row>
    <row r="547" spans="1:9" ht="26.25" thickTop="1">
      <c r="A547" s="146"/>
      <c r="B547" s="147" t="s">
        <v>203</v>
      </c>
      <c r="C547" s="148"/>
      <c r="D547" s="149" t="s">
        <v>186</v>
      </c>
      <c r="E547" s="150" t="s">
        <v>207</v>
      </c>
      <c r="F547" s="165" t="s">
        <v>59</v>
      </c>
      <c r="G547" s="165" t="s">
        <v>59</v>
      </c>
      <c r="H547" s="166" t="s">
        <v>59</v>
      </c>
      <c r="I547" s="295" t="s">
        <v>59</v>
      </c>
    </row>
    <row r="548" spans="1:9" ht="14.25">
      <c r="A548" s="396">
        <v>110</v>
      </c>
      <c r="B548" s="397"/>
      <c r="C548" s="398"/>
      <c r="D548" s="399"/>
      <c r="E548" s="400" t="s">
        <v>214</v>
      </c>
      <c r="F548" s="401" t="s">
        <v>105</v>
      </c>
      <c r="G548" s="672">
        <v>38</v>
      </c>
      <c r="H548" s="402"/>
      <c r="I548" s="403"/>
    </row>
    <row r="549" spans="1:9">
      <c r="A549" s="178"/>
      <c r="B549" s="182"/>
      <c r="C549" s="169" t="s">
        <v>481</v>
      </c>
      <c r="D549" s="211"/>
      <c r="E549" s="205" t="s">
        <v>482</v>
      </c>
      <c r="F549" s="212" t="s">
        <v>67</v>
      </c>
      <c r="G549" s="170">
        <v>38</v>
      </c>
      <c r="H549" s="213"/>
      <c r="I549" s="293"/>
    </row>
    <row r="550" spans="1:9" ht="14.25">
      <c r="A550" s="396">
        <v>111</v>
      </c>
      <c r="B550" s="397"/>
      <c r="C550" s="398"/>
      <c r="D550" s="399"/>
      <c r="E550" s="404" t="s">
        <v>208</v>
      </c>
      <c r="F550" s="401" t="s">
        <v>105</v>
      </c>
      <c r="G550" s="672">
        <v>178</v>
      </c>
      <c r="H550" s="402"/>
      <c r="I550" s="403"/>
    </row>
    <row r="551" spans="1:9">
      <c r="A551" s="405"/>
      <c r="B551" s="406"/>
      <c r="C551" s="382" t="s">
        <v>483</v>
      </c>
      <c r="D551" s="407"/>
      <c r="E551" s="382" t="s">
        <v>484</v>
      </c>
      <c r="F551" s="408" t="s">
        <v>67</v>
      </c>
      <c r="G551" s="409">
        <v>178</v>
      </c>
      <c r="H551" s="410"/>
      <c r="I551" s="411"/>
    </row>
    <row r="552" spans="1:9" ht="14.25">
      <c r="A552" s="396">
        <v>112</v>
      </c>
      <c r="B552" s="397"/>
      <c r="C552" s="398"/>
      <c r="D552" s="399"/>
      <c r="E552" s="412" t="s">
        <v>213</v>
      </c>
      <c r="F552" s="401" t="s">
        <v>105</v>
      </c>
      <c r="G552" s="672">
        <v>340</v>
      </c>
      <c r="H552" s="402"/>
      <c r="I552" s="403"/>
    </row>
    <row r="553" spans="1:9">
      <c r="A553" s="178"/>
      <c r="B553" s="182"/>
      <c r="C553" s="169" t="s">
        <v>485</v>
      </c>
      <c r="D553" s="211"/>
      <c r="E553" s="205" t="s">
        <v>486</v>
      </c>
      <c r="F553" s="212" t="s">
        <v>67</v>
      </c>
      <c r="G553" s="170">
        <v>340</v>
      </c>
      <c r="H553" s="185"/>
      <c r="I553" s="290"/>
    </row>
    <row r="554" spans="1:9" ht="26.25" thickBot="1">
      <c r="A554" s="173"/>
      <c r="B554" s="172"/>
      <c r="C554" s="172"/>
      <c r="D554" s="172"/>
      <c r="E554" s="171" t="s">
        <v>209</v>
      </c>
      <c r="F554" s="216" t="s">
        <v>59</v>
      </c>
      <c r="G554" s="216" t="s">
        <v>59</v>
      </c>
      <c r="H554" s="217" t="s">
        <v>59</v>
      </c>
      <c r="I554" s="249"/>
    </row>
    <row r="555" spans="1:9" ht="13.5" thickTop="1">
      <c r="A555" s="144">
        <v>113</v>
      </c>
      <c r="B555" s="181"/>
      <c r="C555" s="181"/>
      <c r="D555" s="181" t="s">
        <v>185</v>
      </c>
      <c r="E555" s="174" t="s">
        <v>215</v>
      </c>
      <c r="F555" s="167" t="s">
        <v>67</v>
      </c>
      <c r="G555" s="664">
        <v>340</v>
      </c>
      <c r="H555" s="168"/>
      <c r="I555" s="296"/>
    </row>
    <row r="556" spans="1:9">
      <c r="A556" s="178"/>
      <c r="B556" s="182"/>
      <c r="C556" s="169" t="s">
        <v>487</v>
      </c>
      <c r="D556" s="183"/>
      <c r="E556" s="205" t="s">
        <v>486</v>
      </c>
      <c r="F556" s="212" t="s">
        <v>67</v>
      </c>
      <c r="G556" s="170">
        <v>340</v>
      </c>
      <c r="H556" s="185"/>
      <c r="I556" s="290"/>
    </row>
    <row r="557" spans="1:9" ht="16.5" thickBot="1">
      <c r="A557" s="74"/>
      <c r="B557" s="73"/>
      <c r="C557" s="72"/>
      <c r="D557" s="71"/>
      <c r="E557" s="70" t="s">
        <v>71</v>
      </c>
      <c r="F557" s="69" t="s">
        <v>59</v>
      </c>
      <c r="G557" s="68" t="s">
        <v>59</v>
      </c>
      <c r="H557" s="67" t="s">
        <v>59</v>
      </c>
      <c r="I557" s="297"/>
    </row>
    <row r="558" spans="1:9" ht="17.25" thickTop="1" thickBot="1">
      <c r="A558" s="66" t="s">
        <v>490</v>
      </c>
      <c r="B558" s="65" t="s">
        <v>178</v>
      </c>
      <c r="C558" s="64"/>
      <c r="D558" s="122" t="s">
        <v>72</v>
      </c>
      <c r="E558" s="63" t="s">
        <v>73</v>
      </c>
      <c r="F558" s="121" t="s">
        <v>59</v>
      </c>
      <c r="G558" s="62" t="s">
        <v>59</v>
      </c>
      <c r="H558" s="61" t="s">
        <v>59</v>
      </c>
      <c r="I558" s="298" t="s">
        <v>59</v>
      </c>
    </row>
    <row r="559" spans="1:9" ht="14.25" thickTop="1" thickBot="1">
      <c r="A559" s="202"/>
      <c r="B559" s="201"/>
      <c r="C559" s="201"/>
      <c r="D559" s="201"/>
      <c r="E559" s="203" t="s">
        <v>133</v>
      </c>
      <c r="F559" s="223"/>
      <c r="G559" s="224"/>
      <c r="H559" s="225"/>
      <c r="I559" s="300"/>
    </row>
    <row r="560" spans="1:9" ht="15" thickTop="1">
      <c r="A560" s="179">
        <v>114</v>
      </c>
      <c r="B560" s="209"/>
      <c r="C560" s="209"/>
      <c r="D560" s="180" t="s">
        <v>132</v>
      </c>
      <c r="E560" s="209" t="s">
        <v>211</v>
      </c>
      <c r="F560" s="214" t="s">
        <v>210</v>
      </c>
      <c r="G560" s="423">
        <v>340</v>
      </c>
      <c r="H560" s="215"/>
      <c r="I560" s="245"/>
    </row>
    <row r="561" spans="1:9">
      <c r="A561" s="178"/>
      <c r="B561" s="182"/>
      <c r="C561" s="169" t="s">
        <v>488</v>
      </c>
      <c r="D561" s="211"/>
      <c r="E561" s="205" t="s">
        <v>228</v>
      </c>
      <c r="F561" s="212" t="s">
        <v>67</v>
      </c>
      <c r="G561" s="170">
        <v>340</v>
      </c>
      <c r="H561" s="213"/>
      <c r="I561" s="293"/>
    </row>
    <row r="562" spans="1:9" ht="16.5" thickBot="1">
      <c r="A562" s="190"/>
      <c r="B562" s="191"/>
      <c r="C562" s="192"/>
      <c r="D562" s="537"/>
      <c r="E562" s="536" t="s">
        <v>74</v>
      </c>
      <c r="F562" s="538" t="s">
        <v>59</v>
      </c>
      <c r="G562" s="539" t="s">
        <v>59</v>
      </c>
      <c r="H562" s="540" t="s">
        <v>59</v>
      </c>
      <c r="I562" s="277"/>
    </row>
    <row r="563" spans="1:9" ht="31.5" customHeight="1" thickTop="1" thickBot="1">
      <c r="A563" s="836" t="s">
        <v>454</v>
      </c>
      <c r="B563" s="837"/>
      <c r="C563" s="837"/>
      <c r="D563" s="837"/>
      <c r="E563" s="837"/>
      <c r="F563" s="837"/>
      <c r="G563" s="837"/>
      <c r="H563" s="838"/>
      <c r="I563" s="229"/>
    </row>
    <row r="564" spans="1:9" ht="17.25" thickTop="1" thickBot="1">
      <c r="A564" s="463"/>
      <c r="B564" s="464"/>
      <c r="C564" s="464"/>
      <c r="D564" s="464"/>
      <c r="E564" s="839" t="s">
        <v>359</v>
      </c>
      <c r="F564" s="840"/>
      <c r="G564" s="840"/>
      <c r="H564" s="841"/>
      <c r="I564" s="229"/>
    </row>
    <row r="565" spans="1:9" ht="14.25" customHeight="1" thickTop="1" thickBot="1">
      <c r="A565" s="839" t="s">
        <v>455</v>
      </c>
      <c r="B565" s="840"/>
      <c r="C565" s="840"/>
      <c r="D565" s="840"/>
      <c r="E565" s="840"/>
      <c r="F565" s="840"/>
      <c r="G565" s="840"/>
      <c r="H565" s="841"/>
      <c r="I565" s="229"/>
    </row>
    <row r="566" spans="1:9" ht="16.5" thickTop="1">
      <c r="A566" s="850" t="s">
        <v>473</v>
      </c>
      <c r="B566" s="851"/>
      <c r="C566" s="851"/>
      <c r="D566" s="851"/>
      <c r="E566" s="852"/>
      <c r="F566" s="591" t="s">
        <v>59</v>
      </c>
      <c r="G566" s="592" t="s">
        <v>59</v>
      </c>
      <c r="H566" s="593" t="s">
        <v>59</v>
      </c>
      <c r="I566" s="594" t="s">
        <v>59</v>
      </c>
    </row>
    <row r="567" spans="1:9" ht="20.100000000000001" customHeight="1">
      <c r="A567" s="595">
        <v>115</v>
      </c>
      <c r="B567" s="94"/>
      <c r="C567" s="94"/>
      <c r="D567" s="94"/>
      <c r="E567" s="599" t="s">
        <v>472</v>
      </c>
      <c r="F567" s="597" t="s">
        <v>68</v>
      </c>
      <c r="G567" s="598">
        <v>148.19999999999999</v>
      </c>
      <c r="H567" s="596"/>
      <c r="I567" s="246"/>
    </row>
    <row r="568" spans="1:9" ht="20.100000000000001" customHeight="1">
      <c r="A568" s="595">
        <v>116</v>
      </c>
      <c r="B568" s="94"/>
      <c r="C568" s="94"/>
      <c r="D568" s="94"/>
      <c r="E568" s="599" t="s">
        <v>456</v>
      </c>
      <c r="F568" s="597" t="s">
        <v>58</v>
      </c>
      <c r="G568" s="598">
        <v>22</v>
      </c>
      <c r="H568" s="596"/>
      <c r="I568" s="524"/>
    </row>
    <row r="569" spans="1:9" ht="20.100000000000001" customHeight="1">
      <c r="A569" s="595">
        <v>117</v>
      </c>
      <c r="B569" s="94"/>
      <c r="C569" s="94"/>
      <c r="D569" s="94"/>
      <c r="E569" s="600" t="s">
        <v>457</v>
      </c>
      <c r="F569" s="597" t="s">
        <v>58</v>
      </c>
      <c r="G569" s="598">
        <v>22</v>
      </c>
      <c r="H569" s="596"/>
      <c r="I569" s="246"/>
    </row>
    <row r="570" spans="1:9" ht="20.100000000000001" customHeight="1">
      <c r="A570" s="595">
        <v>118</v>
      </c>
      <c r="B570" s="94"/>
      <c r="C570" s="94"/>
      <c r="D570" s="94"/>
      <c r="E570" s="599" t="s">
        <v>458</v>
      </c>
      <c r="F570" s="597" t="s">
        <v>58</v>
      </c>
      <c r="G570" s="598">
        <v>18</v>
      </c>
      <c r="H570" s="596"/>
      <c r="I570" s="524"/>
    </row>
    <row r="571" spans="1:9" ht="20.100000000000001" customHeight="1">
      <c r="A571" s="595">
        <v>119</v>
      </c>
      <c r="B571" s="94"/>
      <c r="C571" s="94"/>
      <c r="D571" s="94"/>
      <c r="E571" s="599" t="s">
        <v>459</v>
      </c>
      <c r="F571" s="597" t="s">
        <v>58</v>
      </c>
      <c r="G571" s="598">
        <v>4</v>
      </c>
      <c r="H571" s="596"/>
      <c r="I571" s="246"/>
    </row>
    <row r="572" spans="1:9" ht="20.100000000000001" customHeight="1">
      <c r="A572" s="595">
        <v>120</v>
      </c>
      <c r="B572" s="94"/>
      <c r="C572" s="94"/>
      <c r="D572" s="94"/>
      <c r="E572" s="599" t="s">
        <v>460</v>
      </c>
      <c r="F572" s="597" t="s">
        <v>58</v>
      </c>
      <c r="G572" s="598">
        <v>2</v>
      </c>
      <c r="H572" s="596"/>
      <c r="I572" s="524"/>
    </row>
    <row r="573" spans="1:9" ht="20.100000000000001" customHeight="1">
      <c r="A573" s="595">
        <v>121</v>
      </c>
      <c r="B573" s="94"/>
      <c r="C573" s="94"/>
      <c r="D573" s="94"/>
      <c r="E573" s="599" t="s">
        <v>461</v>
      </c>
      <c r="F573" s="597" t="s">
        <v>58</v>
      </c>
      <c r="G573" s="598">
        <v>4</v>
      </c>
      <c r="H573" s="596"/>
      <c r="I573" s="246"/>
    </row>
    <row r="574" spans="1:9" ht="20.100000000000001" customHeight="1">
      <c r="A574" s="595">
        <v>122</v>
      </c>
      <c r="B574" s="94"/>
      <c r="C574" s="94"/>
      <c r="D574" s="94"/>
      <c r="E574" s="599" t="s">
        <v>462</v>
      </c>
      <c r="F574" s="597" t="s">
        <v>58</v>
      </c>
      <c r="G574" s="598">
        <v>30</v>
      </c>
      <c r="H574" s="596"/>
      <c r="I574" s="524"/>
    </row>
    <row r="575" spans="1:9" ht="20.100000000000001" customHeight="1">
      <c r="A575" s="595">
        <v>123</v>
      </c>
      <c r="B575" s="94"/>
      <c r="C575" s="94"/>
      <c r="D575" s="94"/>
      <c r="E575" s="599" t="s">
        <v>463</v>
      </c>
      <c r="F575" s="597" t="s">
        <v>68</v>
      </c>
      <c r="G575" s="598">
        <v>157.19999999999999</v>
      </c>
      <c r="H575" s="596"/>
      <c r="I575" s="246"/>
    </row>
    <row r="576" spans="1:9" ht="20.100000000000001" customHeight="1">
      <c r="A576" s="595">
        <v>124</v>
      </c>
      <c r="B576" s="94"/>
      <c r="C576" s="94"/>
      <c r="D576" s="94"/>
      <c r="E576" s="599" t="s">
        <v>464</v>
      </c>
      <c r="F576" s="597" t="s">
        <v>68</v>
      </c>
      <c r="G576" s="598">
        <v>157.19999999999999</v>
      </c>
      <c r="H576" s="596"/>
      <c r="I576" s="524"/>
    </row>
    <row r="577" spans="1:9" ht="20.100000000000001" customHeight="1">
      <c r="A577" s="595">
        <v>125</v>
      </c>
      <c r="B577" s="94"/>
      <c r="C577" s="94"/>
      <c r="D577" s="94"/>
      <c r="E577" s="599" t="s">
        <v>465</v>
      </c>
      <c r="F577" s="597" t="s">
        <v>470</v>
      </c>
      <c r="G577" s="598">
        <v>1</v>
      </c>
      <c r="H577" s="596"/>
      <c r="I577" s="246"/>
    </row>
    <row r="578" spans="1:9" ht="20.100000000000001" customHeight="1">
      <c r="A578" s="595">
        <v>126</v>
      </c>
      <c r="B578" s="94"/>
      <c r="C578" s="94"/>
      <c r="D578" s="94"/>
      <c r="E578" s="599" t="s">
        <v>466</v>
      </c>
      <c r="F578" s="597" t="s">
        <v>68</v>
      </c>
      <c r="G578" s="598">
        <v>184</v>
      </c>
      <c r="H578" s="596"/>
      <c r="I578" s="524"/>
    </row>
    <row r="579" spans="1:9" ht="20.100000000000001" customHeight="1">
      <c r="A579" s="595">
        <v>127</v>
      </c>
      <c r="B579" s="94"/>
      <c r="C579" s="94"/>
      <c r="D579" s="94"/>
      <c r="E579" s="599" t="s">
        <v>467</v>
      </c>
      <c r="F579" s="597" t="s">
        <v>470</v>
      </c>
      <c r="G579" s="598">
        <v>1</v>
      </c>
      <c r="H579" s="596"/>
      <c r="I579" s="246"/>
    </row>
    <row r="580" spans="1:9" ht="20.100000000000001" customHeight="1">
      <c r="A580" s="595">
        <v>128</v>
      </c>
      <c r="B580" s="94"/>
      <c r="C580" s="94"/>
      <c r="D580" s="94"/>
      <c r="E580" s="600" t="s">
        <v>468</v>
      </c>
      <c r="F580" s="597" t="s">
        <v>471</v>
      </c>
      <c r="G580" s="598">
        <v>1</v>
      </c>
      <c r="H580" s="596"/>
      <c r="I580" s="524"/>
    </row>
    <row r="581" spans="1:9" ht="20.100000000000001" customHeight="1" thickBot="1">
      <c r="A581" s="595">
        <v>129</v>
      </c>
      <c r="B581" s="94"/>
      <c r="C581" s="94"/>
      <c r="D581" s="94"/>
      <c r="E581" s="601" t="s">
        <v>469</v>
      </c>
      <c r="F581" s="597" t="s">
        <v>471</v>
      </c>
      <c r="G581" s="598">
        <v>1</v>
      </c>
      <c r="H581" s="596"/>
      <c r="I581" s="246"/>
    </row>
    <row r="582" spans="1:9" ht="33.75" customHeight="1" thickTop="1" thickBot="1">
      <c r="A582" s="836" t="s">
        <v>474</v>
      </c>
      <c r="B582" s="837"/>
      <c r="C582" s="837"/>
      <c r="D582" s="837"/>
      <c r="E582" s="837"/>
      <c r="F582" s="837"/>
      <c r="G582" s="837"/>
      <c r="H582" s="838"/>
      <c r="I582" s="229"/>
    </row>
    <row r="583" spans="1:9" ht="17.25" thickTop="1" thickBot="1">
      <c r="A583" s="463"/>
      <c r="B583" s="464"/>
      <c r="C583" s="464"/>
      <c r="D583" s="464"/>
      <c r="E583" s="839" t="s">
        <v>359</v>
      </c>
      <c r="F583" s="840"/>
      <c r="G583" s="840"/>
      <c r="H583" s="840"/>
      <c r="I583" s="229"/>
    </row>
    <row r="584" spans="1:9" ht="14.25" thickTop="1" thickBot="1">
      <c r="A584" s="839" t="s">
        <v>494</v>
      </c>
      <c r="B584" s="840"/>
      <c r="C584" s="840"/>
      <c r="D584" s="840"/>
      <c r="E584" s="840"/>
      <c r="F584" s="840"/>
      <c r="G584" s="840"/>
      <c r="H584" s="841"/>
      <c r="I584" s="229"/>
    </row>
    <row r="585" spans="1:9" ht="18" customHeight="1" thickTop="1" thickBot="1">
      <c r="A585" s="853" t="s">
        <v>496</v>
      </c>
      <c r="B585" s="854"/>
      <c r="C585" s="854"/>
      <c r="D585" s="854"/>
      <c r="E585" s="854"/>
      <c r="F585" s="854"/>
      <c r="G585" s="854"/>
      <c r="H585" s="855"/>
      <c r="I585" s="673"/>
    </row>
    <row r="586" spans="1:9" ht="17.25" customHeight="1" thickTop="1" thickBot="1">
      <c r="A586" s="853" t="s">
        <v>497</v>
      </c>
      <c r="B586" s="854"/>
      <c r="C586" s="854"/>
      <c r="D586" s="854"/>
      <c r="E586" s="854"/>
      <c r="F586" s="854"/>
      <c r="G586" s="854"/>
      <c r="H586" s="855"/>
      <c r="I586" s="673"/>
    </row>
    <row r="587" spans="1:9" ht="20.25" customHeight="1" thickTop="1" thickBot="1">
      <c r="A587" s="853" t="s">
        <v>495</v>
      </c>
      <c r="B587" s="854"/>
      <c r="C587" s="854"/>
      <c r="D587" s="854"/>
      <c r="E587" s="854"/>
      <c r="F587" s="854"/>
      <c r="G587" s="854"/>
      <c r="H587" s="855"/>
      <c r="I587" s="673"/>
    </row>
    <row r="588" spans="1:9" ht="13.5" thickTop="1"/>
  </sheetData>
  <sheetProtection selectLockedCells="1" selectUnlockedCells="1"/>
  <mergeCells count="23">
    <mergeCell ref="A582:H582"/>
    <mergeCell ref="A585:H585"/>
    <mergeCell ref="A586:H586"/>
    <mergeCell ref="A587:H587"/>
    <mergeCell ref="E583:H583"/>
    <mergeCell ref="A584:H584"/>
    <mergeCell ref="A566:E566"/>
    <mergeCell ref="A563:H563"/>
    <mergeCell ref="A434:H434"/>
    <mergeCell ref="A494:E494"/>
    <mergeCell ref="A435:E435"/>
    <mergeCell ref="E564:H564"/>
    <mergeCell ref="A565:H565"/>
    <mergeCell ref="I4:I5"/>
    <mergeCell ref="A491:H491"/>
    <mergeCell ref="E492:H492"/>
    <mergeCell ref="A493:H493"/>
    <mergeCell ref="A7:E7"/>
    <mergeCell ref="C3:C5"/>
    <mergeCell ref="F4:G4"/>
    <mergeCell ref="H4:H5"/>
    <mergeCell ref="A432:H432"/>
    <mergeCell ref="E433:H433"/>
  </mergeCells>
  <phoneticPr fontId="44" type="noConversion"/>
  <pageMargins left="1.1417322834645669" right="0" top="0.74803149606299213" bottom="0.39370078740157483" header="0.47244094488188981" footer="0.15748031496062992"/>
  <pageSetup paperSize="9" scale="55" firstPageNumber="0" fitToHeight="9" orientation="portrait" r:id="rId1"/>
  <headerFooter alignWithMargins="0">
    <oddFooter>&amp;CStrona &amp;P</oddFooter>
  </headerFooter>
  <rowBreaks count="6" manualBreakCount="6">
    <brk id="153" max="8" man="1"/>
    <brk id="161" max="8" man="1"/>
    <brk id="219" max="8" man="1"/>
    <brk id="233" max="8" man="1"/>
    <brk id="339" max="8" man="1"/>
    <brk id="404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6</vt:i4>
      </vt:variant>
    </vt:vector>
  </HeadingPairs>
  <TitlesOfParts>
    <vt:vector size="7" baseType="lpstr">
      <vt:lpstr>ZDiTM</vt:lpstr>
      <vt:lpstr>ZDiTM!_1Excel_BuiltIn_Print_Area_1_1</vt:lpstr>
      <vt:lpstr>ZDiTM!_Hlk24637563</vt:lpstr>
      <vt:lpstr>ZDiTM!Excel_BuiltIn_Print_Area</vt:lpstr>
      <vt:lpstr>ZDiTM!Excel_BuiltIn_Print_Area_1_1</vt:lpstr>
      <vt:lpstr>ZDiTM!Obszar_wydruku</vt:lpstr>
      <vt:lpstr>ZDiTM!Tytuły_wydruku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</dc:creator>
  <cp:lastModifiedBy>Agnieszka Szober</cp:lastModifiedBy>
  <cp:lastPrinted>2020-08-04T06:34:38Z</cp:lastPrinted>
  <dcterms:created xsi:type="dcterms:W3CDTF">2016-07-11T11:36:09Z</dcterms:created>
  <dcterms:modified xsi:type="dcterms:W3CDTF">2020-08-17T05:40:13Z</dcterms:modified>
</cp:coreProperties>
</file>