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1"/>
  <workbookPr/>
  <mc:AlternateContent xmlns:mc="http://schemas.openxmlformats.org/markup-compatibility/2006">
    <mc:Choice Requires="x15">
      <x15ac:absPath xmlns:x15ac="http://schemas.microsoft.com/office/spreadsheetml/2010/11/ac" url="\\fs3.zwik.local\Dom\agnszobe\! Inwestycje realizowane\Inwestycje z jednostakami GM Szczecin\ZDiTM\11. Mączna- Walecznych\Przetarg\NA STRONĘ\"/>
    </mc:Choice>
  </mc:AlternateContent>
  <xr:revisionPtr revIDLastSave="0" documentId="13_ncr:1_{79CB3AB6-40B6-49D8-A00F-BB95FA2968F9}" xr6:coauthVersionLast="36" xr6:coauthVersionMax="36" xr10:uidLastSave="{00000000-0000-0000-0000-000000000000}"/>
  <bookViews>
    <workbookView xWindow="930" yWindow="0" windowWidth="28800" windowHeight="12435" tabRatio="602" xr2:uid="{00000000-000D-0000-FFFF-FFFF00000000}"/>
  </bookViews>
  <sheets>
    <sheet name="ZDiTM" sheetId="15" r:id="rId1"/>
  </sheets>
  <externalReferences>
    <externalReference r:id="rId2"/>
  </externalReferences>
  <definedNames>
    <definedName name="_1Excel_BuiltIn_Print_Area_1_1" localSheetId="0">ZDiTM!$A$3:$I$111</definedName>
    <definedName name="_1Excel_BuiltIn_Print_Area_1_1">#REF!</definedName>
    <definedName name="_Hlk24637563" localSheetId="0">ZDiTM!$E$2</definedName>
    <definedName name="_KI2016" localSheetId="0">#REF!</definedName>
    <definedName name="_KI2016">#REF!</definedName>
    <definedName name="asdasdasd" localSheetId="0">#REF!</definedName>
    <definedName name="asdasdasd">#REF!</definedName>
    <definedName name="bg" localSheetId="0">#REF!</definedName>
    <definedName name="bg">#REF!</definedName>
    <definedName name="e" localSheetId="0">#REF!</definedName>
    <definedName name="e">#REF!</definedName>
    <definedName name="Excel_BuiltIn_Print_Area" localSheetId="0">ZDiTM!$A$3:$I$222</definedName>
    <definedName name="Excel_BuiltIn_Print_Area_1_1" localSheetId="0">ZDiTM!$A$3:$I$111</definedName>
    <definedName name="Excel_BuiltIn_Print_Area_1_1">#REF!</definedName>
    <definedName name="fasdfadfadfaff" localSheetId="0">#REF!</definedName>
    <definedName name="fasdfadfadfaff">#REF!</definedName>
    <definedName name="LOOP" localSheetId="0">#REF!</definedName>
    <definedName name="LOOP">#REF!</definedName>
    <definedName name="_xlnm.Print_Area" localSheetId="0">ZDiTM!$A$1:$I$229</definedName>
    <definedName name="PRZEDMIAR" localSheetId="0">#REF!</definedName>
    <definedName name="PRZEDMIAR">#REF!</definedName>
    <definedName name="sdfdfs" localSheetId="0">#REF!</definedName>
    <definedName name="sdfdfs">#REF!</definedName>
    <definedName name="sss" localSheetId="0">#REF!</definedName>
    <definedName name="sss">#REF!</definedName>
    <definedName name="ter" localSheetId="0">#REF!</definedName>
    <definedName name="ter">#REF!</definedName>
    <definedName name="_xlnm.Print_Titles" localSheetId="0">ZDiTM!$3:$6</definedName>
    <definedName name="waluta">[1]Opcje!$B$2</definedName>
    <definedName name="X" localSheetId="0">#REF!</definedName>
    <definedName name="X">#REF!</definedName>
    <definedName name="xe" localSheetId="0">#REF!</definedName>
    <definedName name="xe">#REF!</definedName>
    <definedName name="XXX" localSheetId="0">#REF!</definedName>
    <definedName name="XXX">#REF!</definedName>
    <definedName name="YYY" localSheetId="0">#REF!</definedName>
    <definedName name="YYY">#REF!</definedName>
    <definedName name="ZZ" localSheetId="0">#REF!</definedName>
    <definedName name="ZZ">#REF!</definedName>
  </definedNames>
  <calcPr calcId="191029" fullPrecision="0"/>
</workbook>
</file>

<file path=xl/calcChain.xml><?xml version="1.0" encoding="utf-8"?>
<calcChain xmlns="http://schemas.openxmlformats.org/spreadsheetml/2006/main">
  <c r="G312" i="15" l="1"/>
  <c r="G314" i="15"/>
  <c r="G318" i="15"/>
  <c r="G319" i="15" s="1"/>
  <c r="G321" i="15"/>
  <c r="G322" i="15" s="1"/>
  <c r="A242" i="15" l="1"/>
  <c r="A244" i="15" s="1"/>
  <c r="A246" i="15" s="1"/>
  <c r="A248" i="15" s="1"/>
  <c r="A250" i="15" s="1"/>
  <c r="A252" i="15" s="1"/>
  <c r="A254" i="15" s="1"/>
  <c r="A256" i="15" s="1"/>
  <c r="A258" i="15" s="1"/>
  <c r="A260" i="15" s="1"/>
  <c r="A262" i="15" s="1"/>
  <c r="G43" i="15"/>
  <c r="G41" i="15"/>
  <c r="G39" i="15"/>
  <c r="G37" i="15"/>
  <c r="G35" i="15"/>
  <c r="G33" i="15"/>
  <c r="G29" i="15"/>
  <c r="G27" i="15"/>
  <c r="G19" i="15"/>
  <c r="G15" i="15"/>
  <c r="G11" i="15"/>
  <c r="G67" i="15"/>
  <c r="G65" i="15"/>
  <c r="G63" i="15"/>
  <c r="G61" i="15"/>
  <c r="G310" i="15"/>
  <c r="G308" i="15"/>
  <c r="G306" i="15"/>
  <c r="G304" i="15"/>
  <c r="G302" i="15"/>
  <c r="G300" i="15"/>
  <c r="G298" i="15"/>
  <c r="G296" i="15"/>
  <c r="G294" i="15"/>
  <c r="G292" i="15"/>
  <c r="G288" i="15"/>
  <c r="G287" i="15" s="1"/>
  <c r="G285" i="15"/>
  <c r="G270" i="15" l="1"/>
  <c r="G267" i="15"/>
  <c r="I217" i="15" l="1"/>
  <c r="I213" i="15"/>
  <c r="I205" i="15"/>
  <c r="I195" i="15"/>
  <c r="I191" i="15"/>
  <c r="I184" i="15"/>
  <c r="I174" i="15"/>
  <c r="I167" i="15"/>
  <c r="I139" i="15"/>
  <c r="I129" i="15"/>
  <c r="I120" i="15"/>
  <c r="I125" i="15" s="1"/>
  <c r="I124" i="15"/>
  <c r="I108" i="15"/>
  <c r="I111" i="15" s="1"/>
  <c r="I95" i="15"/>
  <c r="I89" i="15"/>
  <c r="I84" i="15"/>
  <c r="I74" i="15"/>
  <c r="I68" i="15"/>
  <c r="I58" i="15"/>
  <c r="I52" i="15"/>
  <c r="I53" i="15" s="1"/>
  <c r="I49" i="15"/>
  <c r="I44" i="15"/>
  <c r="I30" i="15"/>
  <c r="I20" i="15"/>
  <c r="I16" i="15"/>
  <c r="I12" i="15"/>
  <c r="I218" i="15" l="1"/>
  <c r="I45" i="15"/>
  <c r="I90" i="15"/>
  <c r="I140" i="15"/>
  <c r="I196" i="15"/>
  <c r="G60" i="15"/>
  <c r="G62" i="15"/>
  <c r="G64" i="15"/>
  <c r="G66" i="15"/>
  <c r="G18" i="15"/>
  <c r="G14" i="15"/>
  <c r="G10" i="15"/>
  <c r="G22" i="15"/>
  <c r="G216" i="15"/>
  <c r="G215" i="15" s="1"/>
  <c r="G212" i="15"/>
  <c r="G211" i="15" s="1"/>
  <c r="G210" i="15"/>
  <c r="G209" i="15" s="1"/>
  <c r="G207" i="15"/>
  <c r="G204" i="15"/>
  <c r="G203" i="15" s="1"/>
  <c r="G201" i="15"/>
  <c r="G199" i="15"/>
  <c r="G192" i="15"/>
  <c r="G189" i="15"/>
  <c r="G186" i="15"/>
  <c r="G183" i="15"/>
  <c r="G182" i="15" s="1"/>
  <c r="G181" i="15"/>
  <c r="G180" i="15" s="1"/>
  <c r="G178" i="15"/>
  <c r="G177" i="15"/>
  <c r="G176" i="15" s="1"/>
  <c r="G171" i="15"/>
  <c r="G169" i="15"/>
  <c r="G166" i="15"/>
  <c r="G165" i="15" s="1"/>
  <c r="G164" i="15"/>
  <c r="G163" i="15" s="1"/>
  <c r="G162" i="15"/>
  <c r="G161" i="15" s="1"/>
  <c r="G160" i="15"/>
  <c r="G159" i="15" s="1"/>
  <c r="G158" i="15"/>
  <c r="G157" i="15" s="1"/>
  <c r="G156" i="15"/>
  <c r="G155" i="15" s="1"/>
  <c r="G154" i="15"/>
  <c r="G153" i="15" s="1"/>
  <c r="G152" i="15"/>
  <c r="G151" i="15" s="1"/>
  <c r="G150" i="15"/>
  <c r="G149" i="15" s="1"/>
  <c r="G148" i="15"/>
  <c r="G147" i="15" s="1"/>
  <c r="G146" i="15"/>
  <c r="G145" i="15" s="1"/>
  <c r="G144" i="15"/>
  <c r="G143" i="15" s="1"/>
  <c r="G138" i="15"/>
  <c r="G137" i="15" s="1"/>
  <c r="G136" i="15"/>
  <c r="G135" i="15" s="1"/>
  <c r="G134" i="15"/>
  <c r="G133" i="15" s="1"/>
  <c r="G132" i="15"/>
  <c r="G131" i="15" s="1"/>
  <c r="E128" i="15"/>
  <c r="G128" i="15" s="1"/>
  <c r="G127" i="15" s="1"/>
  <c r="G122" i="15"/>
  <c r="G119" i="15"/>
  <c r="G118" i="15" s="1"/>
  <c r="G117" i="15"/>
  <c r="G116" i="15" s="1"/>
  <c r="G115" i="15"/>
  <c r="G114" i="15" s="1"/>
  <c r="G109" i="15"/>
  <c r="G103" i="15"/>
  <c r="G99" i="15"/>
  <c r="G97" i="15"/>
  <c r="G94" i="15"/>
  <c r="G93" i="15" s="1"/>
  <c r="G87" i="15"/>
  <c r="G85" i="15"/>
  <c r="G82" i="15"/>
  <c r="G80" i="15"/>
  <c r="G78" i="15"/>
  <c r="G76" i="15"/>
  <c r="G72" i="15"/>
  <c r="G70" i="15"/>
  <c r="G56" i="15"/>
  <c r="G50" i="15"/>
  <c r="G47" i="15"/>
  <c r="G28" i="15"/>
  <c r="G26" i="15"/>
  <c r="G24" i="15"/>
</calcChain>
</file>

<file path=xl/sharedStrings.xml><?xml version="1.0" encoding="utf-8"?>
<sst xmlns="http://schemas.openxmlformats.org/spreadsheetml/2006/main" count="1120" uniqueCount="466">
  <si>
    <t>Kod</t>
  </si>
  <si>
    <t>Numer</t>
  </si>
  <si>
    <t>L.p.</t>
  </si>
  <si>
    <t>CPV</t>
  </si>
  <si>
    <t>Specyfikacji</t>
  </si>
  <si>
    <t>Wyszczególnienie</t>
  </si>
  <si>
    <t>Cena jedn. PLN</t>
  </si>
  <si>
    <t>Wartość PLN</t>
  </si>
  <si>
    <t>(WSZ)</t>
  </si>
  <si>
    <t>Technicznej</t>
  </si>
  <si>
    <t>Nazwa</t>
  </si>
  <si>
    <t>Ilość</t>
  </si>
  <si>
    <t>szt.</t>
  </si>
  <si>
    <t>x</t>
  </si>
  <si>
    <t>ROBOTY PRZYGOTOWAWCZE</t>
  </si>
  <si>
    <t xml:space="preserve"> </t>
  </si>
  <si>
    <t>Zabezpieczenie drzew na okres wykonywania robót</t>
  </si>
  <si>
    <t>Razem zabezpieczenie drzew na okres wykonywania robót</t>
  </si>
  <si>
    <t>Cięcia techniczne w koronach drzew</t>
  </si>
  <si>
    <t>Razem cięcia techniczne</t>
  </si>
  <si>
    <t xml:space="preserve">Usunięcie warstwy humusu </t>
  </si>
  <si>
    <t>m2</t>
  </si>
  <si>
    <t>mb</t>
  </si>
  <si>
    <t>D-04.00.00</t>
  </si>
  <si>
    <t>PODBUDOWY</t>
  </si>
  <si>
    <t>RAZEM PODBUDOWY</t>
  </si>
  <si>
    <t>D-05.00.00</t>
  </si>
  <si>
    <t>NAWIERZCHNIE</t>
  </si>
  <si>
    <t>RAZEM NAWIERZCHNIE</t>
  </si>
  <si>
    <t>D-06.00.00</t>
  </si>
  <si>
    <t>ROBOTY WYKOŃCZENIOWE</t>
  </si>
  <si>
    <t>RAZEM ROBOTY WYKOŃCZENIOWE</t>
  </si>
  <si>
    <t>D-07.00.00</t>
  </si>
  <si>
    <t>URZĄDZENIA BEZPIECZEŃSTWA RUCHU</t>
  </si>
  <si>
    <t>D-07.01.01</t>
  </si>
  <si>
    <t>RAZEM URZĄDZENIA BEZPIECZEŃSTWA RUCHU</t>
  </si>
  <si>
    <t>D-08.00.00</t>
  </si>
  <si>
    <t>ELEMENTY ULIC</t>
  </si>
  <si>
    <t>RAZEM ELEMENTY ULIC</t>
  </si>
  <si>
    <t>45112600-0</t>
  </si>
  <si>
    <t>D-09.00.00</t>
  </si>
  <si>
    <t>ZIELEŃ DROGOWA I MAŁA ARCHITEKTURA</t>
  </si>
  <si>
    <t>D.09.01.01</t>
  </si>
  <si>
    <t>Pozycje</t>
  </si>
  <si>
    <t xml:space="preserve"> elementów rozliczeniowych</t>
  </si>
  <si>
    <t>Jednostka przedmiarowa</t>
  </si>
  <si>
    <t>(poz.)</t>
  </si>
  <si>
    <t>RAZEM ROBOTY PRZYGOTOWACZE</t>
  </si>
  <si>
    <t>Rozbiórki elementów dróg</t>
  </si>
  <si>
    <t>D-02.00.00</t>
  </si>
  <si>
    <t>ROBOTY ZIEMNE</t>
  </si>
  <si>
    <t>RAZEM ROBOTY ZIEMNE</t>
  </si>
  <si>
    <t>m3</t>
  </si>
  <si>
    <t>Regulacja pionowa pokryw, włazów, zaworów itp.</t>
  </si>
  <si>
    <t>=</t>
  </si>
  <si>
    <t>Wymiana gruntów nienośnych</t>
  </si>
  <si>
    <t>Wykopy w gruncie kat. I-III wraz z wywiezieniem urobku poza teren budowy.</t>
  </si>
  <si>
    <t>Razem usunięcie warstwy humusu</t>
  </si>
  <si>
    <t>Razem rozbiórki elementów dróg</t>
  </si>
  <si>
    <r>
      <t>m</t>
    </r>
    <r>
      <rPr>
        <vertAlign val="superscript"/>
        <sz val="10"/>
        <rFont val="Arial"/>
        <family val="2"/>
        <charset val="238"/>
      </rPr>
      <t>2</t>
    </r>
  </si>
  <si>
    <t>Podbudowa z kruszywa łamanego o ciągłym uziarnieniu 0/31,5mm stabilizowane mechanicznie   - grub. 15cm</t>
  </si>
  <si>
    <t>Podbudowa z kruszywa łamanego o ciągłym uziarnieniu 0/31,5mm stabilizowane mechanicznie   - grub. 20cm</t>
  </si>
  <si>
    <t>Koryto wraz z profilowaniem i zagęszczaniem podłoża:</t>
  </si>
  <si>
    <t>Razem wykonanie nawierzchni z kostki kamiennej</t>
  </si>
  <si>
    <t>Nawierzchnie z kostki kamiennej:</t>
  </si>
  <si>
    <t>Razem wykonanie regulacji pionowej pokryw, włazów, zaworów itp.</t>
  </si>
  <si>
    <t>Razem wykonanie wymiana gruntów nienośnych</t>
  </si>
  <si>
    <t xml:space="preserve">Razem wykonanie wykopów w gruncie kat  I-III </t>
  </si>
  <si>
    <t>Razem wykonanie podbudowy z kruszywa łamanego stabilizowanego mechanicznie</t>
  </si>
  <si>
    <t>Razem koryto wraz z profilowaniem i zgęszczaniem podłoża</t>
  </si>
  <si>
    <t>Razem Krawężniki kamienne</t>
  </si>
  <si>
    <t>Krawężniki kamienne</t>
  </si>
  <si>
    <t>Razem zieleń</t>
  </si>
  <si>
    <t>Regulacja i wymiana pokryw, włazów, zaworów itp.</t>
  </si>
  <si>
    <t>Kpl</t>
  </si>
  <si>
    <t>Regulacja pionowa wraz z pełną wymianą pokryw, włazów, zaworów itp.(SK1,SK2) (SZACUNKOWO)</t>
  </si>
  <si>
    <t>D-01.02.02</t>
  </si>
  <si>
    <t>D-09.01.02</t>
  </si>
  <si>
    <t>D-01.02.04</t>
  </si>
  <si>
    <t>D-01.00.00</t>
  </si>
  <si>
    <t>D-02.03.01</t>
  </si>
  <si>
    <t>D-02.01.01</t>
  </si>
  <si>
    <t>D-04.01.01</t>
  </si>
  <si>
    <t>Oczyszczenie i skropienie warstw konstrukcyjnych</t>
  </si>
  <si>
    <t>D-04.03.01</t>
  </si>
  <si>
    <t>D-05.03.01</t>
  </si>
  <si>
    <t>D-05.03.05</t>
  </si>
  <si>
    <t>Roboty bitumiczne</t>
  </si>
  <si>
    <t>Razem roboty bitumiczne</t>
  </si>
  <si>
    <t>D-01-03.08</t>
  </si>
  <si>
    <t xml:space="preserve">Razem oznakowanie pionowe </t>
  </si>
  <si>
    <t>D-07.02.01</t>
  </si>
  <si>
    <t>Nawierzchnie z płyt i kostki betonowej</t>
  </si>
  <si>
    <t>Razem nawierzchnie z płyt i kostki betonowej</t>
  </si>
  <si>
    <t>Nawierzchnie z płyt betonowych ostrzegawczych</t>
  </si>
  <si>
    <t>Betonowe obrzeża chodnikowe</t>
  </si>
  <si>
    <t>Razem betonowe obrzeża chodnikowe</t>
  </si>
  <si>
    <t>D-08.02.01A</t>
  </si>
  <si>
    <t>D-08.02.01B</t>
  </si>
  <si>
    <t>D-08.03.01</t>
  </si>
  <si>
    <t xml:space="preserve">Zieleń drogowa </t>
  </si>
  <si>
    <t>Meble miejskie</t>
  </si>
  <si>
    <t>razem meble miejskie</t>
  </si>
  <si>
    <t>RAZEM ZIELEŃ DROGOWA I MAŁA ARCHITEKTURA</t>
  </si>
  <si>
    <t>Zabezpieczenie drzew na okres wykonywania robót, drzewa o średnicy do 75 cm</t>
  </si>
  <si>
    <t>Cięcia do skrajni w koronach drzew o średnicy do 75 cm wraz z wywiezieniem gałęzi na odl. do 15 km</t>
  </si>
  <si>
    <t>Umocnienie powierzchniowe skarp przez plantowanie</t>
  </si>
  <si>
    <t>Inne roboty wykończeniowe</t>
  </si>
  <si>
    <t>Razem inne roboty wykońzceniowe</t>
  </si>
  <si>
    <t>Montaż znaków pionowych A,B i C wraz z słupkami z rur fi 70mm - folia II generacji</t>
  </si>
  <si>
    <t>1.9.1</t>
  </si>
  <si>
    <t>5.1.1</t>
  </si>
  <si>
    <t>5.2.2</t>
  </si>
  <si>
    <t>5.3.1</t>
  </si>
  <si>
    <t>6.1.1</t>
  </si>
  <si>
    <t>6.2.1</t>
  </si>
  <si>
    <t>8.1.1</t>
  </si>
  <si>
    <t>8.3.1</t>
  </si>
  <si>
    <t xml:space="preserve">Frezowanie nawierzchni bitumicznej średniej grubości do 5cm </t>
  </si>
  <si>
    <t>6.3.1</t>
  </si>
  <si>
    <t>Montaż znaków pionowych D i F wraz z słupkami z rur fi 70mm - folia II generacji</t>
  </si>
  <si>
    <t>Montaż znaków typu T na gotowych słupach</t>
  </si>
  <si>
    <t>6.4.1</t>
  </si>
  <si>
    <t>6.5.1</t>
  </si>
  <si>
    <t>Razem krawężniki polimerobetonowe</t>
  </si>
  <si>
    <t>45112210-0</t>
  </si>
  <si>
    <t>77211500-7</t>
  </si>
  <si>
    <t>45110000-1</t>
  </si>
  <si>
    <t>45111100-9</t>
  </si>
  <si>
    <t>45233320-8</t>
  </si>
  <si>
    <t>45233100-0</t>
  </si>
  <si>
    <t>44233290-8</t>
  </si>
  <si>
    <t>45233200-1</t>
  </si>
  <si>
    <t>45233261-6</t>
  </si>
  <si>
    <t>7.14.1</t>
  </si>
  <si>
    <t>7.16.1</t>
  </si>
  <si>
    <t>1.4.1</t>
  </si>
  <si>
    <t>1.10.1</t>
  </si>
  <si>
    <t>D-01.02.01</t>
  </si>
  <si>
    <t>D-04.07.01</t>
  </si>
  <si>
    <t>D-04.05.01</t>
  </si>
  <si>
    <t>D-08.01.01.A</t>
  </si>
  <si>
    <t>D-08.01.01.B</t>
  </si>
  <si>
    <t>D-05.03.11</t>
  </si>
  <si>
    <t>Razem oznakowanie poziome</t>
  </si>
  <si>
    <t>Wykonanie oznakowania poziomego</t>
  </si>
  <si>
    <t>Wykonanie oznakowanie pionowe</t>
  </si>
  <si>
    <t>8.5.1</t>
  </si>
  <si>
    <t>1.5.1</t>
  </si>
  <si>
    <t>1.8.1</t>
  </si>
  <si>
    <t>1.11.1</t>
  </si>
  <si>
    <t>5.6.1</t>
  </si>
  <si>
    <t>8.2.1</t>
  </si>
  <si>
    <t>Zakładanie trawników na terenie płaskim w gruncie kat. III z nawożeniem na 10 cm warstwie ziemi urodzajnej – z rocznym okresem pielęgnacji</t>
  </si>
  <si>
    <t>Zakładanie trawników na skarpach w gruncie kat. III z nawożeniem na 10 cm warstwie ziemi urodzajnej – z rocznym okresem pielęgnacji</t>
  </si>
  <si>
    <t xml:space="preserve">Wymiana wpustów deszczowych </t>
  </si>
  <si>
    <t>szt</t>
  </si>
  <si>
    <t>Krawężniki polimerobetonowe 15/18x31 (przejściowe) 1szt=0,5mb</t>
  </si>
  <si>
    <t>45233300-2</t>
  </si>
  <si>
    <r>
      <t>m</t>
    </r>
    <r>
      <rPr>
        <vertAlign val="superscript"/>
        <sz val="10"/>
        <color theme="1"/>
        <rFont val="Arial"/>
        <family val="2"/>
        <charset val="238"/>
      </rPr>
      <t>2</t>
    </r>
  </si>
  <si>
    <t>Razem oczyszczenie i skropienie warstw bitumicznych</t>
  </si>
  <si>
    <t>D-04.04.02</t>
  </si>
  <si>
    <t>Podbudowa z kruszywa łamanego stabilizowanego mechanicznie</t>
  </si>
  <si>
    <t>Podbudowa i ulepszone podłoże  z kruszywa stabilizowanego cementem</t>
  </si>
  <si>
    <t>Mieszanka piaskowo-cementowa C1,5/2,  gr. 15cm</t>
  </si>
  <si>
    <t>Razem podbudowa i ulepszone podłoże  z kruszywa stabilizowanego cementem</t>
  </si>
  <si>
    <r>
      <rPr>
        <sz val="10"/>
        <rFont val="Arial"/>
        <family val="2"/>
        <charset val="1"/>
      </rPr>
      <t>m</t>
    </r>
    <r>
      <rPr>
        <vertAlign val="superscript"/>
        <sz val="10"/>
        <rFont val="Arial CE"/>
        <family val="2"/>
        <charset val="238"/>
      </rPr>
      <t>2</t>
    </r>
  </si>
  <si>
    <t xml:space="preserve">Warstwa wiążąca z betonu asfaltowego AC16W 35/50 gr. 6cm </t>
  </si>
  <si>
    <t>Warstwa ścieralna z SMA 11S gr. 4cm</t>
  </si>
  <si>
    <t>Mieszanka piaskowo-cementowa C3/4,  gr. 22cm</t>
  </si>
  <si>
    <t>Podsypka cementowo-piaskowa 1:4, gr. 22cm</t>
  </si>
  <si>
    <t>Podbudowa zasadnicza z betonu asfaltowgo AC 22P 35/50 gr.10cm</t>
  </si>
  <si>
    <t xml:space="preserve">Kostka kamienna granitowana łupana jednostronnie cięta i płomieniowana b. szarej gr.16cm </t>
  </si>
  <si>
    <t xml:space="preserve">Nawierzchnia z płyt betonowych według schematu CH7B </t>
  </si>
  <si>
    <t>Nawierzchnia z płyt betonowych według schematu CH6B</t>
  </si>
  <si>
    <t>Nawierzchnia z płyt betonowych według schmeatu CH6A</t>
  </si>
  <si>
    <t xml:space="preserve">Betonowe obrzeża chodnikowe 8x30x100cm </t>
  </si>
  <si>
    <t>Montaż słupków przeszkodowych -U5a</t>
  </si>
  <si>
    <t>Rozbiórka krawężników betonowych wraz z ławą betonową wraz z oczyszczeniem i utylizacją  materiałów z rozbiórki nie przewidzianych do ponownego wykorzystania</t>
  </si>
  <si>
    <t>oczyszczenie powierzchni warstwy konstrukcyjnej niebitumicznej</t>
  </si>
  <si>
    <t>oczyszczenie powierzchni warstwy konstrukcyjnej  bitumicznej ( w tym z kostki)</t>
  </si>
  <si>
    <t>skropienie powierzchni warstwy bitumicznej ( w tym z kostki kamiennej)</t>
  </si>
  <si>
    <t>skropienie powierzchni warstwy niebitumicznej</t>
  </si>
  <si>
    <t>Rondo</t>
  </si>
  <si>
    <t>ul.Mączna</t>
  </si>
  <si>
    <t>ul.Pszenna</t>
  </si>
  <si>
    <t>ul.Walecznych</t>
  </si>
  <si>
    <t>Podsypka cementowo-piaskowa 1:4, gr. 18cm</t>
  </si>
  <si>
    <t>Opasi, wysepki</t>
  </si>
  <si>
    <t>tereny płaskie</t>
  </si>
  <si>
    <t>skarpy</t>
  </si>
  <si>
    <t>Płyty kierunkowe ryflowane b. białej dla niewidomych 30x30cm (oznakowanie przejść dla pieszych)</t>
  </si>
  <si>
    <t xml:space="preserve">Płyty ostrzegawcze (pola uwagi z punktowymi wypukłościami) b.czerwonej dla niewidomych 30x30cm </t>
  </si>
  <si>
    <t>przejścia dla pieszych</t>
  </si>
  <si>
    <t>przystanek autobusowy</t>
  </si>
  <si>
    <t>Nawierzchnia z kostki betonowej 10x20cm b. grafitowej gr. 10cm według schematu Z4</t>
  </si>
  <si>
    <t>lewy</t>
  </si>
  <si>
    <t>prawy</t>
  </si>
  <si>
    <t xml:space="preserve">Krawężniki polimerobetonowe 18x31 (światło 18cm) wraz z ławą betonową </t>
  </si>
  <si>
    <t>zatoka autobusowa</t>
  </si>
  <si>
    <r>
      <t xml:space="preserve">Kosze na śmieci wdeług Katalogu Mebli Miejskich Miasta Szczecin - </t>
    </r>
    <r>
      <rPr>
        <b/>
        <sz val="10"/>
        <rFont val="Arial"/>
        <family val="2"/>
        <charset val="238"/>
      </rPr>
      <t>K2</t>
    </r>
  </si>
  <si>
    <t>Inne</t>
  </si>
  <si>
    <t>Nasadzenia roślinnością niskopienną (barwinek pospolity)</t>
  </si>
  <si>
    <t>Krawężniki kamienne prostokątne jednofazowe 15x30x100 wraz z ławą betonową  - odcinki o promieniu  R=12m</t>
  </si>
  <si>
    <t>Krawężniki kamienne prostokątne jednofazowe 15x30x100 wraz z ławą betonową  - odcinki o promieniu  R=25m</t>
  </si>
  <si>
    <t>Krawężniki kamienne jednofazowe 15x30x100 wraz z ławą betonową - odcinki proste</t>
  </si>
  <si>
    <t>Krawężniki kamienne jednofazowe 15x30x100 wraz z ławą betonową  - odcinki o promieniu  R=0,5m</t>
  </si>
  <si>
    <t>Krawężniki kamienne jednofazowe 15x30x100 wraz z ławą betonową  - odcinki o promieniu  R=12m</t>
  </si>
  <si>
    <t>Krawężniki kamienne jednofazowe 15x30x100 wraz z ławą betonową  - odcinki o promieniu  R=16m</t>
  </si>
  <si>
    <t>Krawężniki kamienne jednofazowe 15x30x100 wraz z ławą betonową  - odcinki o promieniu  R=25m</t>
  </si>
  <si>
    <t>Krawężniki kamienne jednofazowe 15x30x100 wraz z ławą betonową - odcinki o promieniu R=6,5m</t>
  </si>
  <si>
    <t>Krawężniki kamienne jednofazowe 15x30x100 wraz z ławą betonową  - odcinki o promieniu  R=15m</t>
  </si>
  <si>
    <t>Krawężniki kamienne jednofazowe 15x30x100 wraz z ławą betonową  - odcinki o promieniu  R=30m</t>
  </si>
  <si>
    <t>Krawężniki kamienne prostokątne jednofazowe 15x30x100 wraz z ławą betonową  - odcinki o promieniu  R=8m</t>
  </si>
  <si>
    <t>Krawężniki kamienne prostokątne jednofazowe 15x30x100 wraz z ławą betonową  - odcinki proste</t>
  </si>
  <si>
    <t xml:space="preserve">Wykonanie ścianki z gazonów barwy grafitowej 40x60(30)x25cm(2 warstwy gazonów) wraz z podbudową z mieszanki piaskowo-cementowej C 1,5/2,0 gr. 10cm </t>
  </si>
  <si>
    <t xml:space="preserve"> Podbudowa zasadnicza z betonu klasy C16/20 gr. 15cm</t>
  </si>
  <si>
    <t xml:space="preserve">Warstwa ścieralna z betonu cementowego klasy min. C35/45 gr. 22cm
z dodatkiem zbrojenia rozproszonego w postaci włókien polipropylenowych
(dod. wzmocniona siatką zbrojeniową z prętów stalowych 
Ø16mm 15x15 na polach o szer. &lt;1,5m) o powierzchni uszorstnionej
 poprzez  tzw. szczotkowanie (miotełkowanie) poprzecznie do kierunku jazdy
</t>
  </si>
  <si>
    <t>szacunkowo:150</t>
  </si>
  <si>
    <t>8.4.1</t>
  </si>
  <si>
    <t>1.3.1</t>
  </si>
  <si>
    <t>D-04.06.02</t>
  </si>
  <si>
    <t>D-05.03.13</t>
  </si>
  <si>
    <t>D-06.01.01</t>
  </si>
  <si>
    <t>Krawężniki peronowe</t>
  </si>
  <si>
    <t>7.1.1</t>
  </si>
  <si>
    <t>7.2.1</t>
  </si>
  <si>
    <t>7.3.1</t>
  </si>
  <si>
    <t>7.4.1</t>
  </si>
  <si>
    <t>7.5.1</t>
  </si>
  <si>
    <t>7.6.1</t>
  </si>
  <si>
    <t>7.7.1</t>
  </si>
  <si>
    <t>7.8.1</t>
  </si>
  <si>
    <t>7.9.1</t>
  </si>
  <si>
    <t>7.10.1</t>
  </si>
  <si>
    <t>7.11.1</t>
  </si>
  <si>
    <t>7.12.1</t>
  </si>
  <si>
    <t>7.13.1</t>
  </si>
  <si>
    <t>7.14.2</t>
  </si>
  <si>
    <t>7.15.1</t>
  </si>
  <si>
    <t>7.17.1</t>
  </si>
  <si>
    <t>7.18.1</t>
  </si>
  <si>
    <t>7.19.1</t>
  </si>
  <si>
    <t>7.19.2</t>
  </si>
  <si>
    <t>7.20.1</t>
  </si>
  <si>
    <t>7.21.1</t>
  </si>
  <si>
    <t>8.7.1</t>
  </si>
  <si>
    <t>3.9.1</t>
  </si>
  <si>
    <t>3.13.1</t>
  </si>
  <si>
    <t>4.1.1</t>
  </si>
  <si>
    <t>4.3.1</t>
  </si>
  <si>
    <t>4.3.2</t>
  </si>
  <si>
    <t>4.3.3</t>
  </si>
  <si>
    <t>4.4.1</t>
  </si>
  <si>
    <t>4.4.2</t>
  </si>
  <si>
    <t>4.4.3</t>
  </si>
  <si>
    <t>4.4.4</t>
  </si>
  <si>
    <t>4.5.1</t>
  </si>
  <si>
    <t>Razem nawierzchnie z płyt betonowych ostrzegawczych</t>
  </si>
  <si>
    <t>Wiata przystankowa typu CITY o wymiarach 3x1m kolor RAL9007</t>
  </si>
  <si>
    <r>
      <t xml:space="preserve">Ławki 180x65cm według katalogu mebli miejskich miasta Szczecin - </t>
    </r>
    <r>
      <rPr>
        <b/>
        <sz val="10"/>
        <rFont val="Arial"/>
        <family val="2"/>
        <charset val="238"/>
      </rPr>
      <t>L6</t>
    </r>
  </si>
  <si>
    <t>razem inne</t>
  </si>
  <si>
    <t>Razem podbudowy zasadnicze</t>
  </si>
  <si>
    <t>Przebudowa sieci teletechnicznej</t>
  </si>
  <si>
    <t>Przekładanie kabla doziemnego, grunt kategorii III, kabel do Fi·50·mm, pierwszy</t>
  </si>
  <si>
    <t>m</t>
  </si>
  <si>
    <t>Przekładanie kabla doziemnego, grunt kategorii III, kabel do Fi·50·mm, każdy następny</t>
  </si>
  <si>
    <t>Wykonanie przepustów pod drogami i innymi przeszkodami wykopem otwartym, grunt kategorii III, zabezpieczenie rurociągów rurą AROTA 110PS</t>
  </si>
  <si>
    <t>Wykonanie przepustów pod drogami i innymi przeszkodami wykopem otwartym, grunt kategorii III, przepust rurą dwudzielną zabezpieczenie rurociągów rurą dwudzielną AROT A 160PS</t>
  </si>
  <si>
    <t>Podwyższenie o 20·cm ramy studni 500x1000</t>
  </si>
  <si>
    <t>Podwyższenie o 20·cm ramy studni 600x1000</t>
  </si>
  <si>
    <t>Razem przebudowa sieci teletechnicznej</t>
  </si>
  <si>
    <t>D-01.03.04.11</t>
  </si>
  <si>
    <t>1.38.1</t>
  </si>
  <si>
    <t>1.39.1</t>
  </si>
  <si>
    <t>1.40.1</t>
  </si>
  <si>
    <t>1.41.1</t>
  </si>
  <si>
    <t>1.42.1</t>
  </si>
  <si>
    <t>1.43.1</t>
  </si>
  <si>
    <t>3.1.1.a</t>
  </si>
  <si>
    <t>2.2.1.a</t>
  </si>
  <si>
    <t>2.1.1.a</t>
  </si>
  <si>
    <t>obszar szacunkowy : 795-162-174=459m2</t>
  </si>
  <si>
    <t>szacunkowo:375-35-50=290m3</t>
  </si>
  <si>
    <t>szacunkowo:100,00-15-20=65m3</t>
  </si>
  <si>
    <t>obszar szacunowy = 2380-563-563=1254m2</t>
  </si>
  <si>
    <t>3.2c</t>
  </si>
  <si>
    <t>3.3c</t>
  </si>
  <si>
    <t>3.4c</t>
  </si>
  <si>
    <t>3.5c</t>
  </si>
  <si>
    <t>3.6c</t>
  </si>
  <si>
    <t>3.7c</t>
  </si>
  <si>
    <t>obszar szacunkowy : 2387-270-411=1706m2</t>
  </si>
  <si>
    <t>obszar szacunkowy : 926-219-145= 562m2</t>
  </si>
  <si>
    <t>obszar szacunkowy : 125-47-38=40m2</t>
  </si>
  <si>
    <t>obszar szacunkowy : 926-178-178=570m2</t>
  </si>
  <si>
    <t>obszar szacunkowy :2270-270-340=1660m2</t>
  </si>
  <si>
    <t>obszar szacunkowy : 2270-270-340=1660m2</t>
  </si>
  <si>
    <t>obszar szacunowy : 2270-270-340 = 1660m2</t>
  </si>
  <si>
    <t>4.2c</t>
  </si>
  <si>
    <t>3.12c</t>
  </si>
  <si>
    <t>3.8c</t>
  </si>
  <si>
    <t>3.10c</t>
  </si>
  <si>
    <t>3.11c</t>
  </si>
  <si>
    <t>zatoka autobusowa 110</t>
  </si>
  <si>
    <t>obszar szacunkowy : 2995-270-340=2385 m2</t>
  </si>
  <si>
    <t>2270</t>
  </si>
  <si>
    <t>CZĘŚĆ A - OBIEKTY DROGOWE I INFRASTRUKTURA</t>
  </si>
  <si>
    <t>I</t>
  </si>
  <si>
    <t>8</t>
  </si>
  <si>
    <t>9</t>
  </si>
  <si>
    <t>10</t>
  </si>
  <si>
    <t>11</t>
  </si>
  <si>
    <t>12</t>
  </si>
  <si>
    <t>13</t>
  </si>
  <si>
    <t>II</t>
  </si>
  <si>
    <t>III</t>
  </si>
  <si>
    <t>IV</t>
  </si>
  <si>
    <t>V</t>
  </si>
  <si>
    <t>VI</t>
  </si>
  <si>
    <t>VII</t>
  </si>
  <si>
    <t>VIII</t>
  </si>
  <si>
    <t>Usunięcie warstwy humusu i gruntów nienośnych o gr. do 50cm  wraz z wywózką na odkład lub poza teren budowy na odl. do 15 km</t>
  </si>
  <si>
    <t>Rozbiórka naw. bitumicznej o gr. do 15cm  wraz  podbudową z kostki kamiennej 16/18  i kruszywa o gr. do 30cm wraz z wywiezieniem mat. z rozbiórki poza teren budowy na odl. do 15 km</t>
  </si>
  <si>
    <t>Rozbiórka nawierzchni z kostki z kostki betonowej oraz płyt betonowych,  wraz z  podbudową średniej grubości do 20cm wraz z utylizacją i wywozem materiałów z rozbiórki poza budowę. (chodniki, zjazdy)na odl. do 15 km</t>
  </si>
  <si>
    <t>Rozbiórka obrzeży betonowych wraz z ławą betonową wraz z wywiezieniem poza teren budowy na odl. do 15 km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</si>
  <si>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 na odl. do 15 km) </t>
  </si>
  <si>
    <t xml:space="preserve">Podatek VAT: </t>
  </si>
  <si>
    <t>CZĘŚĆ A - OBIEKTY DROGOWE I INFRASTRUKTURA - KOSZTY ZDiTM RAZEM (netto):</t>
  </si>
  <si>
    <t>KOSZTY ZDiTM RAZEM A (brutto)</t>
  </si>
  <si>
    <t xml:space="preserve">TABELA ELEMENTÓW ROZLICZENIOWYCH </t>
  </si>
  <si>
    <r>
      <t>„Przebudowa skrzyżowania ul. Walecznych – Mączna – Pszenna w Szczecinie”</t>
    </r>
    <r>
      <rPr>
        <sz val="11"/>
        <rFont val="Times New Roman"/>
        <family val="1"/>
        <charset val="238"/>
      </rPr>
      <t xml:space="preserve"> </t>
    </r>
  </si>
  <si>
    <t xml:space="preserve">Rozbiórka naw. bitumicznej o gr. do 15cm  wraz  podbudową z kostki kamiennej 16/18  i kruszywa o gr. do 30cm wraz z wywiezieniem mat. z rozbiórki poza teren budowy </t>
  </si>
  <si>
    <t>1.8.1.b</t>
  </si>
  <si>
    <t>obszar szacunkowy : 270m2</t>
  </si>
  <si>
    <t>Rozbiórka nawierzchni z kostki z kostki betonowej oraz płyt betonowych,  wraz z  podbudową średniej grubości do 20cm wraz z utylizacją i wywozem materiałów z rozbiórki poza budowę. (chodniki, zjazdy)</t>
  </si>
  <si>
    <t>1.9.1.b</t>
  </si>
  <si>
    <t>obszar szacunkowy : 20+55+65+10+12= 162m2</t>
  </si>
  <si>
    <t>D-01.03.07</t>
  </si>
  <si>
    <t>Renowacja sieci kanalizacji ściekowej</t>
  </si>
  <si>
    <r>
      <t>Renowacja istniejącego kanału betonowego Dn0,60m</t>
    </r>
    <r>
      <rPr>
        <sz val="7"/>
        <rFont val="Arial"/>
        <family val="2"/>
        <charset val="238"/>
      </rPr>
      <t xml:space="preserve"> metoda rękawa pasowanego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</si>
  <si>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1.23.1</t>
  </si>
  <si>
    <r>
      <t>Renowacja istniejących studni rewizyjnych (4 szt.) na  kanale betonowym Dn0,60m</t>
    </r>
    <r>
      <rPr>
        <sz val="7"/>
        <rFont val="Arial"/>
        <family val="2"/>
        <charset val="238"/>
      </rPr>
      <t xml:space="preserve">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</si>
  <si>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1.24.1</t>
  </si>
  <si>
    <t>Razem renowacja sieci kanalizacji ściekowej</t>
  </si>
  <si>
    <t>D-01.03.05</t>
  </si>
  <si>
    <t>1.25.1</t>
  </si>
  <si>
    <t xml:space="preserve">j.w. ale dla przewodu Dn200 z rur żeliwnych C40 </t>
  </si>
  <si>
    <t>1.26.1</t>
  </si>
  <si>
    <t xml:space="preserve">j.w. ale dla przewodu Dn100 z rur żeliwnych C40 </t>
  </si>
  <si>
    <t>1.27.1</t>
  </si>
  <si>
    <t xml:space="preserve">j.w. ale dla przewodu Dn80 z rur żeliwnych C40 </t>
  </si>
  <si>
    <t>1.28.1</t>
  </si>
  <si>
    <t>Wykonanie hydrantu nadziemnego Dn80, z zasuwą, robotami ziemnymi, próba szczelności</t>
  </si>
  <si>
    <t>1.29.1</t>
  </si>
  <si>
    <t>Wykonanie przyłącza wody Dy32-63mmPE jako odrzutu od proj. wodociągu oraz  połączenie  z istniejącym przewodem w32-63 na granicy działki</t>
  </si>
  <si>
    <t>1.30.1</t>
  </si>
  <si>
    <t>Wykonanie zasuwy odcinającej Dn100</t>
  </si>
  <si>
    <t>1.31.1</t>
  </si>
  <si>
    <t>Wykonanie zasuwy odcinającej Dn200</t>
  </si>
  <si>
    <t>1.32.1</t>
  </si>
  <si>
    <t>Wykonanie zasuwy odcinającej Dn600</t>
  </si>
  <si>
    <t>1.33.1</t>
  </si>
  <si>
    <t>1.34.1</t>
  </si>
  <si>
    <t>Rozebranie istniejącego wodociągu Dn100-200m wraz z wywiezieniem gruzu oraz zasypaniem wykopu z ubiciem lub zamulenie przewodu oraz uporządkowanie terenu</t>
  </si>
  <si>
    <t>1.35.1</t>
  </si>
  <si>
    <t>Rozebranie istniejącego wodociągu Dn600m wraz z wywiezieniem gruzu oraz zasypaniem wykopu z ubiciem lub zamulenie przewodu oraz uporządkowanie terenu</t>
  </si>
  <si>
    <t>1.36.1</t>
  </si>
  <si>
    <t xml:space="preserve">Dodatek na wodociąg tymczasowy Dy90mmPE </t>
  </si>
  <si>
    <t>1.37.1</t>
  </si>
  <si>
    <t>2.1.1.b</t>
  </si>
  <si>
    <t>2.2.1.b</t>
  </si>
  <si>
    <t>3.1.1.b</t>
  </si>
  <si>
    <t>obszar szacunkowy : 70+85+115=270 m2</t>
  </si>
  <si>
    <t>Przebudowa sieci wodociągowej</t>
  </si>
  <si>
    <t>Zasypywanie wykopów wraz zpodsypką, obsupką i zagęszczeniem (wymiana gruntu, dostawa piasku do 20 km) spycharkami i ręcznie z przemieszczeniem gruntu na odl. do 10 m w gruncie kat. I-III</t>
  </si>
  <si>
    <t xml:space="preserve">Razem zasypywanie wykopów </t>
  </si>
  <si>
    <t>KOSZTY ZWiK RAZEM B (brutto)</t>
  </si>
  <si>
    <t>Ułożenie wodociągu Dn600mm z rur żeliwnych C40 wraz z kształtkami, blokami oporowymi, niezbędnymi robotami rozbiórkowymi i odtworzeniowymi wraz z zagospodarowaniem odpadów, odwodnieniem wykopów, odtworzeniem istniejącej nawierzchni, połączeniem z istniejącą siecią wodociągową , dezynfekcją, próbą szczelności</t>
  </si>
  <si>
    <t xml:space="preserve">Montaż studni rewizyjnej-odwodnieniowej- z kręgów betonowych Dn1,20m wraz z niezbędnymi robotami rozbiórkowymi, odwodnieniem wykopów </t>
  </si>
  <si>
    <t>szacunkowo:857,78m3</t>
  </si>
  <si>
    <t>szacunkowo:759,63</t>
  </si>
  <si>
    <t xml:space="preserve">CZĘŚĆ B - Renowacja kanzalizacji sanitarnej, sieć wodociągowa </t>
  </si>
  <si>
    <t>1.8.1.a</t>
  </si>
  <si>
    <t>obszar szacunkowy : 340m2</t>
  </si>
  <si>
    <t>1.9.1.a</t>
  </si>
  <si>
    <t>obszar szacunkowy : 30+20+17+40+67 =174 m2</t>
  </si>
  <si>
    <t>Przebudowa sieci kanalizacji deszczowej</t>
  </si>
  <si>
    <t>1.12.1</t>
  </si>
  <si>
    <r>
      <t xml:space="preserve">j.w – ale dla </t>
    </r>
    <r>
      <rPr>
        <b/>
        <sz val="7"/>
        <rFont val="Arial"/>
        <family val="2"/>
        <charset val="238"/>
      </rPr>
      <t>kanałów Dn0,30m z rur betonowych</t>
    </r>
    <r>
      <rPr>
        <sz val="7"/>
        <rFont val="Arial"/>
        <family val="2"/>
        <charset val="238"/>
      </rPr>
      <t xml:space="preserve"> </t>
    </r>
  </si>
  <si>
    <t>1.13.1</t>
  </si>
  <si>
    <r>
      <t xml:space="preserve">Ułożenie przykanalików </t>
    </r>
    <r>
      <rPr>
        <b/>
        <sz val="7"/>
        <rFont val="Arial"/>
        <family val="2"/>
        <charset val="238"/>
      </rPr>
      <t>Dn0,20m z rur PVC</t>
    </r>
    <r>
      <rPr>
        <sz val="7"/>
        <rFont val="Arial"/>
        <family val="2"/>
        <charset val="238"/>
      </rPr>
      <t xml:space="preserve"> na podsypce piaskowej wraz z wykonaniem robót ziemnych, niezbędnymi robotami rozbiórkowymi i odtworzeniowymi, próbą szczelności</t>
    </r>
  </si>
  <si>
    <t>1.14.1</t>
  </si>
  <si>
    <t>1.15.1</t>
  </si>
  <si>
    <t>1.16.1</t>
  </si>
  <si>
    <t>1.17.1</t>
  </si>
  <si>
    <t>1.18.1</t>
  </si>
  <si>
    <t>1.19.1</t>
  </si>
  <si>
    <t>1.20.1</t>
  </si>
  <si>
    <t>1.21.1</t>
  </si>
  <si>
    <t xml:space="preserve">CZĘŚĆ C - sieć kanalizacji deszczowej </t>
  </si>
  <si>
    <r>
      <t xml:space="preserve">Ułożenie </t>
    </r>
    <r>
      <rPr>
        <b/>
        <sz val="7"/>
        <rFont val="Arial"/>
        <family val="2"/>
        <charset val="238"/>
      </rPr>
      <t>kanałów Dn0,80m z rur betonowych</t>
    </r>
    <r>
      <rPr>
        <sz val="7"/>
        <rFont val="Arial"/>
        <family val="2"/>
        <charset val="238"/>
      </rPr>
      <t xml:space="preserve">  wraz z  niezbędnymi robotami rozbiórkowymi i odtworzeniowymi wraz z zagospodarowaniem odpadów, odwodnieniem wykopów, odtworzeniem istniejącej nawierzchni, połączeniem z istniejącą kanalizacją deszczową, próbą szczelności</t>
    </r>
  </si>
  <si>
    <r>
      <t xml:space="preserve">Montaż </t>
    </r>
    <r>
      <rPr>
        <b/>
        <sz val="7"/>
        <rFont val="Arial"/>
        <family val="2"/>
        <charset val="238"/>
      </rPr>
      <t>studni rewizyjnej z kręgów</t>
    </r>
    <r>
      <rPr>
        <sz val="7"/>
        <rFont val="Arial"/>
        <family val="2"/>
        <charset val="238"/>
      </rPr>
      <t xml:space="preserve"> </t>
    </r>
    <r>
      <rPr>
        <b/>
        <sz val="7"/>
        <rFont val="Arial"/>
        <family val="2"/>
        <charset val="238"/>
      </rPr>
      <t>betonowych Dn1,50m</t>
    </r>
    <r>
      <rPr>
        <sz val="7"/>
        <rFont val="Arial"/>
        <family val="2"/>
        <charset val="238"/>
      </rPr>
      <t xml:space="preserve"> na istniejącym kanale dn800 wraz z niezbędnymi robotami rozbiórkowymi, odwodnieniem wykopów,</t>
    </r>
  </si>
  <si>
    <r>
      <t xml:space="preserve">Montaż </t>
    </r>
    <r>
      <rPr>
        <b/>
        <sz val="7"/>
        <rFont val="Arial"/>
        <family val="2"/>
        <charset val="238"/>
      </rPr>
      <t>studni rewizyjnych z kręgów betonowych Dn1,20m</t>
    </r>
    <r>
      <rPr>
        <sz val="7"/>
        <rFont val="Arial"/>
        <family val="2"/>
        <charset val="238"/>
      </rPr>
      <t xml:space="preserve"> wraz z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</si>
  <si>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tworzyw sztucznych Dn0,425m</t>
    </r>
    <r>
      <rPr>
        <sz val="7"/>
        <rFont val="Arial"/>
        <family val="2"/>
        <charset val="238"/>
      </rPr>
      <t xml:space="preserve"> wraz z 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</si>
  <si>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wpustem ulicznym</t>
    </r>
    <r>
      <rPr>
        <sz val="7"/>
        <rFont val="Arial"/>
        <family val="2"/>
        <charset val="238"/>
      </rPr>
      <t xml:space="preserve"> z kręgów betonowych Dn0,45m, osadnikiem H=0,5m wraz z niezbędnymi robotami rozbiórkowymi, odwodnieniem wykopów</t>
    </r>
  </si>
  <si>
    <r>
      <t xml:space="preserve">Wykonanie </t>
    </r>
    <r>
      <rPr>
        <b/>
        <sz val="7"/>
        <rFont val="Arial"/>
        <family val="2"/>
        <charset val="238"/>
      </rPr>
      <t>separatora i osadnika 50/500/5000</t>
    </r>
    <r>
      <rPr>
        <sz val="7"/>
        <rFont val="Arial"/>
        <family val="2"/>
        <charset val="238"/>
      </rPr>
      <t xml:space="preserve"> wraz z odwodnieniem wykopów, umocnieniem i mikroniwelacją terenu, </t>
    </r>
  </si>
  <si>
    <r>
      <t xml:space="preserve">Wykonanie </t>
    </r>
    <r>
      <rPr>
        <b/>
        <sz val="7"/>
        <rFont val="Arial"/>
        <family val="2"/>
        <charset val="238"/>
      </rPr>
      <t>Wylotu deszczowego</t>
    </r>
    <r>
      <rPr>
        <sz val="7"/>
        <rFont val="Arial"/>
        <family val="2"/>
        <charset val="238"/>
      </rPr>
      <t xml:space="preserve"> wraz z odwodnieniem wykopów, klapą p/cofkowa, umocnieniem brzegów gabionami, renowacją istniejącego przyczółka i mikroniwelacją terenu,</t>
    </r>
  </si>
  <si>
    <t>Razem przebudowa sieci kanalizacji deszczowej</t>
  </si>
  <si>
    <r>
      <t>Rozebranie/zamulenie istniejącego kanału Dn0,30-0,20m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</si>
  <si>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r>
      <t>Rozebranie/zamulenie istniejącego kanału Dn0,80m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</si>
  <si>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demontowany wodociąg + wykop pod studnie odwodnieniową </t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</si>
  <si>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demontowaną sieć kanalizacji desczowej </t>
  </si>
  <si>
    <t>IX</t>
  </si>
  <si>
    <t>X</t>
  </si>
  <si>
    <t>XI</t>
  </si>
  <si>
    <t>XII</t>
  </si>
  <si>
    <t>XIII</t>
  </si>
  <si>
    <t>szacunkowo:1067,08m3</t>
  </si>
  <si>
    <t>szacunkowo:977,44</t>
  </si>
  <si>
    <t>1.22.2</t>
  </si>
  <si>
    <t>Humusowanie skarp z obsianiem przy grub. warstwy humusu 5 cm</t>
  </si>
  <si>
    <t>RAZEM CZĘŚĆ C
 KOSZTY WGK</t>
  </si>
  <si>
    <t>KOSZTY WGK RAZEM C (brutto)</t>
  </si>
  <si>
    <t>Spawanie rury preizolowanej Dn250mm</t>
  </si>
  <si>
    <t>Wykonanie badania spawu metodą ultradźwiękową</t>
  </si>
  <si>
    <t xml:space="preserve">Mufowanie złącza rur preizolowanych o śr. płaszcza 450mm  </t>
  </si>
  <si>
    <t>Kolano preizolowane symetryczne Dn250/450mm kąt 90°</t>
  </si>
  <si>
    <t>Kolano preizolowane symetryczne Dn250/450mm kąt 36°</t>
  </si>
  <si>
    <t>Dennice stalowe Dn250mm wraz z zakończeniem izolacji Dz450mm</t>
  </si>
  <si>
    <t>Maty kompensacyjne o wym. 1000x500x40</t>
  </si>
  <si>
    <t>Płukanie sieci cieplej Dn250mm</t>
  </si>
  <si>
    <t>Próba szczelności sieci cieplnej Dn250mm</t>
  </si>
  <si>
    <t>Sprawdzenie instalacji alarmowej sieci cieplnej</t>
  </si>
  <si>
    <t>Kanalizacja teletechniczna z rur RHDPE Dn40mm z wykonaniem niezbędnych robót ziemnych</t>
  </si>
  <si>
    <t xml:space="preserve">Wykonanie próby ciśnieniowej kanalizacji teletechnicznej </t>
  </si>
  <si>
    <t>Wykonanie geodezyjnej inwentaryzacji powykonawczej</t>
  </si>
  <si>
    <t>Wykonanie dokumentacji powykonawczej</t>
  </si>
  <si>
    <t>kpl</t>
  </si>
  <si>
    <t>kpl.</t>
  </si>
  <si>
    <t>Sieć cieplna z rur preizolowanych Dn250/450mm z wykonaniem niezbędnych robót ziemnych</t>
  </si>
  <si>
    <t>CZĘŚĆ D - sieć ciepłownicza wraz z kanalizacją teletechniczną</t>
  </si>
  <si>
    <t>RAZEM CZĘŚĆ D
 KOSZTY SEC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</si>
  <si>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budowy) </t>
  </si>
  <si>
    <t>obszar szacunkowy : 340+70+60+30+25+17+21= 563m2</t>
  </si>
  <si>
    <t>3.6.1.a</t>
  </si>
  <si>
    <t>obszar szacunkowy : 340+71 = 411m2</t>
  </si>
  <si>
    <t>3.7.1.a</t>
  </si>
  <si>
    <t>obszar szacunkowy : 17+40+30+20+17+21=145m2</t>
  </si>
  <si>
    <t>3.8.1.a</t>
  </si>
  <si>
    <t>obszar szacunkowy : 17+21 = 38m2</t>
  </si>
  <si>
    <t>3.10.1.a</t>
  </si>
  <si>
    <t>obszar szacunkowy : 71+17+40+30+20=178m2</t>
  </si>
  <si>
    <t>3.11.1.a</t>
  </si>
  <si>
    <t>obszar szacunkowy : 340 m2</t>
  </si>
  <si>
    <t>3.12.1.a</t>
  </si>
  <si>
    <t>4.2.1.a</t>
  </si>
  <si>
    <t>XIV</t>
  </si>
  <si>
    <t>XV</t>
  </si>
  <si>
    <t xml:space="preserve">ROBOTY PRZYGOTOWAWCZE </t>
  </si>
  <si>
    <t>Razem przebudowa sieci wodociągowej</t>
  </si>
  <si>
    <t>RAZEM CZĘŚĆ B
 KOSZTY ZWiK</t>
  </si>
  <si>
    <t>KOSZTY SEC RAZEM D (brutto)</t>
  </si>
  <si>
    <t>RAZEM CAŁOŚĆ Z VAT (brutto)</t>
  </si>
  <si>
    <t>RAZEM CAŁOŚĆ  A+B+C+D (netto)</t>
  </si>
  <si>
    <t>Podatek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</si>
</sst>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z_ł_-;\-* #,##0.00\ _z_ł_-;_-* &quot;-&quot;??\ _z_ł_-;_-@_-"/>
    <numFmt numFmtId="164" formatCode="#,###"/>
    <numFmt numFmtId="165" formatCode="#,##0.00\ &quot;zł&quot;"/>
    <numFmt numFmtId="166" formatCode="0.0"/>
    <numFmt numFmtId="167" formatCode="#,###.00"/>
    <numFmt numFmtId="168" formatCode="_-* #,##0.00\ _z_ł_-;\-* #,##0.00\ _z_ł_-;_-* \-??\ _z_ł_-;_-@_-"/>
  </numFmts>
  <fonts count="65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color indexed="17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indexed="56"/>
      <name val="Arial"/>
      <family val="2"/>
      <charset val="1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3"/>
      <name val="Arial"/>
      <family val="2"/>
      <charset val="238"/>
    </font>
    <font>
      <i/>
      <sz val="10"/>
      <color theme="3"/>
      <name val="Arial"/>
      <family val="2"/>
      <charset val="238"/>
    </font>
    <font>
      <b/>
      <sz val="10"/>
      <name val="Arial"/>
      <family val="2"/>
      <charset val="1"/>
    </font>
    <font>
      <b/>
      <sz val="10"/>
      <color theme="3"/>
      <name val="Arial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vertAlign val="superscript"/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sz val="8"/>
      <color rgb="FF000000"/>
      <name val="Arial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19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 tint="-0.14999847407452621"/>
        <bgColor indexed="64"/>
      </patternFill>
    </fill>
  </fills>
  <borders count="1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 style="double">
        <color indexed="8"/>
      </bottom>
      <diagonal/>
    </border>
    <border>
      <left style="hair">
        <color indexed="8"/>
      </left>
      <right style="hair">
        <color indexed="8"/>
      </right>
      <top/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indexed="8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/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8"/>
      </right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8"/>
      </right>
      <top/>
      <bottom style="double">
        <color indexed="64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/>
      <diagonal/>
    </border>
    <border>
      <left style="hair">
        <color indexed="8"/>
      </left>
      <right style="double">
        <color indexed="8"/>
      </right>
      <top/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auto="1"/>
      </right>
      <top style="double">
        <color indexed="8"/>
      </top>
      <bottom style="hair">
        <color auto="1"/>
      </bottom>
      <diagonal/>
    </border>
    <border>
      <left style="hair">
        <color auto="1"/>
      </left>
      <right style="double">
        <color indexed="8"/>
      </right>
      <top style="double">
        <color indexed="8"/>
      </top>
      <bottom style="hair">
        <color auto="1"/>
      </bottom>
      <diagonal/>
    </border>
    <border>
      <left style="double">
        <color indexed="8"/>
      </left>
      <right style="hair">
        <color auto="1"/>
      </right>
      <top style="hair">
        <color auto="1"/>
      </top>
      <bottom style="double">
        <color indexed="8"/>
      </bottom>
      <diagonal/>
    </border>
    <border>
      <left style="hair">
        <color auto="1"/>
      </left>
      <right style="double">
        <color indexed="8"/>
      </right>
      <top style="hair">
        <color auto="1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8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000000"/>
      </left>
      <right/>
      <top style="hair">
        <color auto="1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auto="1"/>
      </bottom>
      <diagonal/>
    </border>
    <border>
      <left/>
      <right/>
      <top style="double">
        <color indexed="8"/>
      </top>
      <bottom style="hair">
        <color auto="1"/>
      </bottom>
      <diagonal/>
    </border>
    <border>
      <left/>
      <right style="hair">
        <color indexed="8"/>
      </right>
      <top style="double">
        <color indexed="8"/>
      </top>
      <bottom style="hair">
        <color auto="1"/>
      </bottom>
      <diagonal/>
    </border>
    <border>
      <left style="double">
        <color indexed="8"/>
      </left>
      <right/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/>
      <right style="hair">
        <color indexed="8"/>
      </right>
      <top style="double">
        <color indexed="8"/>
      </top>
      <bottom style="hair">
        <color indexed="8"/>
      </bottom>
      <diagonal/>
    </border>
  </borders>
  <cellStyleXfs count="97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7" borderId="1" applyNumberFormat="0" applyAlignment="0" applyProtection="0"/>
    <xf numFmtId="0" fontId="9" fillId="20" borderId="3" applyNumberFormat="0" applyAlignment="0" applyProtection="0"/>
    <xf numFmtId="0" fontId="1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7" fillId="0" borderId="7" applyNumberFormat="0" applyFill="0" applyAlignment="0" applyProtection="0"/>
    <xf numFmtId="0" fontId="18" fillId="21" borderId="2" applyNumberFormat="0" applyAlignment="0" applyProtection="0"/>
    <xf numFmtId="0" fontId="19" fillId="0" borderId="7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22" borderId="0" applyNumberFormat="0" applyBorder="0" applyAlignment="0" applyProtection="0"/>
    <xf numFmtId="0" fontId="43" fillId="0" borderId="0"/>
    <xf numFmtId="0" fontId="43" fillId="23" borderId="8" applyNumberFormat="0" applyAlignment="0" applyProtection="0"/>
    <xf numFmtId="0" fontId="43" fillId="23" borderId="8" applyNumberFormat="0" applyAlignment="0" applyProtection="0"/>
    <xf numFmtId="0" fontId="25" fillId="20" borderId="1" applyNumberFormat="0" applyAlignment="0" applyProtection="0"/>
    <xf numFmtId="0" fontId="26" fillId="20" borderId="3" applyNumberFormat="0" applyAlignment="0" applyProtection="0"/>
    <xf numFmtId="0" fontId="26" fillId="20" borderId="3" applyNumberFormat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3" fillId="23" borderId="8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43" fontId="43" fillId="0" borderId="0" applyFont="0" applyFill="0" applyBorder="0" applyAlignment="0" applyProtection="0"/>
    <xf numFmtId="0" fontId="43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987">
    <xf numFmtId="0" fontId="0" fillId="0" borderId="0" xfId="0"/>
    <xf numFmtId="49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5" fillId="6" borderId="29" xfId="0" applyNumberFormat="1" applyFont="1" applyFill="1" applyBorder="1" applyAlignment="1" applyProtection="1">
      <alignment horizontal="left" vertical="center" wrapText="1"/>
    </xf>
    <xf numFmtId="0" fontId="35" fillId="6" borderId="29" xfId="0" applyNumberFormat="1" applyFont="1" applyFill="1" applyBorder="1" applyAlignment="1" applyProtection="1">
      <alignment horizontal="center" vertical="center" wrapText="1"/>
    </xf>
    <xf numFmtId="0" fontId="35" fillId="6" borderId="34" xfId="0" applyNumberFormat="1" applyFont="1" applyFill="1" applyBorder="1" applyAlignment="1" applyProtection="1">
      <alignment horizontal="center" vertical="center" wrapText="1"/>
    </xf>
    <xf numFmtId="0" fontId="35" fillId="6" borderId="35" xfId="0" applyNumberFormat="1" applyFont="1" applyFill="1" applyBorder="1" applyAlignment="1" applyProtection="1">
      <alignment horizontal="right" vertical="center" wrapText="1"/>
    </xf>
    <xf numFmtId="165" fontId="35" fillId="6" borderId="35" xfId="0" applyNumberFormat="1" applyFont="1" applyFill="1" applyBorder="1" applyAlignment="1" applyProtection="1">
      <alignment horizontal="center" vertical="center" wrapText="1"/>
    </xf>
    <xf numFmtId="49" fontId="39" fillId="20" borderId="0" xfId="0" applyNumberFormat="1" applyFont="1" applyFill="1" applyBorder="1" applyAlignment="1">
      <alignment horizontal="right" vertical="center" wrapText="1"/>
    </xf>
    <xf numFmtId="49" fontId="35" fillId="0" borderId="12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2" fontId="0" fillId="0" borderId="0" xfId="0" applyNumberFormat="1" applyFont="1" applyAlignment="1">
      <alignment horizontal="right" vertical="center" wrapText="1"/>
    </xf>
    <xf numFmtId="165" fontId="0" fillId="0" borderId="0" xfId="0" applyNumberFormat="1" applyFont="1" applyAlignment="1">
      <alignment horizontal="center" vertical="center" wrapText="1"/>
    </xf>
    <xf numFmtId="164" fontId="47" fillId="0" borderId="22" xfId="0" applyNumberFormat="1" applyFont="1" applyFill="1" applyBorder="1" applyAlignment="1">
      <alignment horizontal="center" vertical="center" wrapText="1"/>
    </xf>
    <xf numFmtId="164" fontId="47" fillId="0" borderId="24" xfId="0" applyNumberFormat="1" applyFont="1" applyFill="1" applyBorder="1" applyAlignment="1">
      <alignment horizontal="center" vertical="center" wrapText="1"/>
    </xf>
    <xf numFmtId="49" fontId="47" fillId="0" borderId="25" xfId="0" applyNumberFormat="1" applyFont="1" applyFill="1" applyBorder="1" applyAlignment="1">
      <alignment horizontal="center" vertical="center" wrapText="1"/>
    </xf>
    <xf numFmtId="164" fontId="47" fillId="0" borderId="25" xfId="0" applyNumberFormat="1" applyFont="1" applyFill="1" applyBorder="1" applyAlignment="1">
      <alignment horizontal="center" vertical="center" wrapText="1"/>
    </xf>
    <xf numFmtId="0" fontId="35" fillId="20" borderId="29" xfId="0" applyFont="1" applyFill="1" applyBorder="1" applyAlignment="1">
      <alignment horizontal="center" vertical="center" wrapText="1"/>
    </xf>
    <xf numFmtId="2" fontId="35" fillId="20" borderId="29" xfId="0" applyNumberFormat="1" applyFont="1" applyFill="1" applyBorder="1" applyAlignment="1">
      <alignment horizontal="center" vertical="center" wrapText="1"/>
    </xf>
    <xf numFmtId="165" fontId="35" fillId="20" borderId="29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9" fillId="20" borderId="36" xfId="0" applyFont="1" applyFill="1" applyBorder="1" applyAlignment="1">
      <alignment horizontal="center" vertical="center" wrapText="1"/>
    </xf>
    <xf numFmtId="0" fontId="39" fillId="20" borderId="0" xfId="0" applyFont="1" applyFill="1" applyBorder="1" applyAlignment="1">
      <alignment horizontal="center" vertical="center" wrapText="1"/>
    </xf>
    <xf numFmtId="0" fontId="42" fillId="20" borderId="0" xfId="0" applyFont="1" applyFill="1" applyBorder="1" applyAlignment="1">
      <alignment horizontal="center" vertical="center" wrapText="1"/>
    </xf>
    <xf numFmtId="0" fontId="39" fillId="20" borderId="0" xfId="0" applyNumberFormat="1" applyFont="1" applyFill="1" applyBorder="1" applyAlignment="1" applyProtection="1">
      <alignment horizontal="center" vertical="center" wrapText="1"/>
    </xf>
    <xf numFmtId="0" fontId="35" fillId="20" borderId="0" xfId="0" applyFont="1" applyFill="1" applyBorder="1" applyAlignment="1">
      <alignment horizontal="center" vertical="center" wrapText="1"/>
    </xf>
    <xf numFmtId="2" fontId="35" fillId="20" borderId="0" xfId="0" applyNumberFormat="1" applyFont="1" applyFill="1" applyBorder="1" applyAlignment="1">
      <alignment horizontal="right" vertical="center" wrapText="1"/>
    </xf>
    <xf numFmtId="165" fontId="35" fillId="20" borderId="0" xfId="0" applyNumberFormat="1" applyFont="1" applyFill="1" applyBorder="1" applyAlignment="1">
      <alignment horizontal="center" vertical="center" wrapText="1"/>
    </xf>
    <xf numFmtId="0" fontId="35" fillId="6" borderId="33" xfId="0" applyNumberFormat="1" applyFont="1" applyFill="1" applyBorder="1" applyAlignment="1" applyProtection="1">
      <alignment horizontal="center" vertical="center" wrapText="1"/>
    </xf>
    <xf numFmtId="0" fontId="35" fillId="6" borderId="30" xfId="0" applyNumberFormat="1" applyFont="1" applyFill="1" applyBorder="1" applyAlignment="1" applyProtection="1">
      <alignment horizontal="right" vertical="center" wrapText="1"/>
    </xf>
    <xf numFmtId="165" fontId="35" fillId="6" borderId="30" xfId="0" applyNumberFormat="1" applyFont="1" applyFill="1" applyBorder="1" applyAlignment="1" applyProtection="1">
      <alignment horizontal="center" vertical="center" wrapText="1"/>
    </xf>
    <xf numFmtId="0" fontId="42" fillId="6" borderId="37" xfId="0" applyFont="1" applyFill="1" applyBorder="1" applyAlignment="1">
      <alignment horizontal="center" vertical="center" wrapText="1"/>
    </xf>
    <xf numFmtId="0" fontId="42" fillId="6" borderId="38" xfId="0" applyFont="1" applyFill="1" applyBorder="1" applyAlignment="1">
      <alignment horizontal="center" vertical="center" wrapText="1"/>
    </xf>
    <xf numFmtId="49" fontId="35" fillId="6" borderId="38" xfId="0" applyNumberFormat="1" applyFont="1" applyFill="1" applyBorder="1" applyAlignment="1" applyProtection="1">
      <alignment horizontal="left" vertical="center" wrapText="1"/>
    </xf>
    <xf numFmtId="165" fontId="42" fillId="6" borderId="38" xfId="0" applyNumberFormat="1" applyFont="1" applyFill="1" applyBorder="1" applyAlignment="1">
      <alignment horizontal="center" vertical="center" wrapText="1"/>
    </xf>
    <xf numFmtId="1" fontId="47" fillId="0" borderId="26" xfId="0" applyNumberFormat="1" applyFont="1" applyFill="1" applyBorder="1" applyAlignment="1">
      <alignment horizontal="center" vertical="center" wrapText="1"/>
    </xf>
    <xf numFmtId="1" fontId="47" fillId="0" borderId="25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5" fillId="0" borderId="17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>
      <alignment horizontal="left" vertical="center" wrapText="1"/>
    </xf>
    <xf numFmtId="165" fontId="35" fillId="6" borderId="40" xfId="0" applyNumberFormat="1" applyFont="1" applyFill="1" applyBorder="1" applyAlignment="1">
      <alignment horizontal="center" vertical="center" wrapText="1"/>
    </xf>
    <xf numFmtId="2" fontId="35" fillId="6" borderId="40" xfId="0" applyNumberFormat="1" applyFont="1" applyFill="1" applyBorder="1" applyAlignment="1">
      <alignment horizontal="center" vertical="center" wrapText="1"/>
    </xf>
    <xf numFmtId="2" fontId="35" fillId="6" borderId="29" xfId="0" applyNumberFormat="1" applyFont="1" applyFill="1" applyBorder="1" applyAlignment="1" applyProtection="1">
      <alignment horizontal="center" vertical="center" wrapText="1"/>
    </xf>
    <xf numFmtId="0" fontId="0" fillId="0" borderId="43" xfId="0" applyFont="1" applyFill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3" xfId="0" applyBorder="1" applyAlignment="1">
      <alignment horizontal="left" vertical="center" wrapText="1"/>
    </xf>
    <xf numFmtId="2" fontId="35" fillId="0" borderId="43" xfId="0" applyNumberFormat="1" applyFont="1" applyFill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49" fontId="49" fillId="0" borderId="44" xfId="0" applyNumberFormat="1" applyFont="1" applyBorder="1" applyAlignment="1">
      <alignment horizontal="right" vertical="center" wrapText="1"/>
    </xf>
    <xf numFmtId="2" fontId="49" fillId="0" borderId="44" xfId="0" applyNumberFormat="1" applyFont="1" applyBorder="1" applyAlignment="1">
      <alignment horizontal="right" vertical="center" wrapText="1"/>
    </xf>
    <xf numFmtId="165" fontId="0" fillId="0" borderId="44" xfId="0" applyNumberFormat="1" applyFont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2" fontId="35" fillId="0" borderId="13" xfId="0" applyNumberFormat="1" applyFont="1" applyFill="1" applyBorder="1" applyAlignment="1">
      <alignment horizontal="right" vertical="center" wrapText="1"/>
    </xf>
    <xf numFmtId="165" fontId="35" fillId="0" borderId="13" xfId="0" applyNumberFormat="1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2" fontId="35" fillId="0" borderId="19" xfId="0" applyNumberFormat="1" applyFont="1" applyFill="1" applyBorder="1" applyAlignment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0" fillId="20" borderId="30" xfId="0" applyNumberFormat="1" applyFont="1" applyFill="1" applyBorder="1" applyAlignment="1">
      <alignment horizontal="center" vertical="center" wrapText="1"/>
    </xf>
    <xf numFmtId="2" fontId="0" fillId="20" borderId="30" xfId="0" applyNumberFormat="1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>
      <alignment horizontal="right" vertical="center" wrapText="1"/>
    </xf>
    <xf numFmtId="0" fontId="39" fillId="20" borderId="30" xfId="0" applyNumberFormat="1" applyFont="1" applyFill="1" applyBorder="1" applyAlignment="1" applyProtection="1">
      <alignment horizontal="center" vertical="center" wrapText="1"/>
    </xf>
    <xf numFmtId="0" fontId="42" fillId="20" borderId="30" xfId="0" applyFont="1" applyFill="1" applyBorder="1" applyAlignment="1">
      <alignment horizontal="center" vertical="center" wrapText="1"/>
    </xf>
    <xf numFmtId="0" fontId="39" fillId="20" borderId="30" xfId="0" applyFont="1" applyFill="1" applyBorder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165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right" vertical="center" wrapText="1"/>
    </xf>
    <xf numFmtId="165" fontId="0" fillId="0" borderId="48" xfId="0" applyNumberFormat="1" applyFont="1" applyFill="1" applyBorder="1" applyAlignment="1">
      <alignment vertical="center" wrapText="1"/>
    </xf>
    <xf numFmtId="0" fontId="0" fillId="0" borderId="48" xfId="0" applyFont="1" applyBorder="1" applyAlignment="1">
      <alignment horizontal="center" vertical="center" wrapText="1"/>
    </xf>
    <xf numFmtId="0" fontId="48" fillId="0" borderId="48" xfId="0" applyFont="1" applyFill="1" applyBorder="1" applyAlignment="1">
      <alignment horizontal="center" vertical="top" wrapText="1"/>
    </xf>
    <xf numFmtId="49" fontId="49" fillId="0" borderId="48" xfId="0" applyNumberFormat="1" applyFont="1" applyBorder="1" applyAlignment="1">
      <alignment horizontal="right" vertical="center" wrapText="1"/>
    </xf>
    <xf numFmtId="0" fontId="48" fillId="0" borderId="48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>
      <alignment horizontal="left" vertical="center" wrapText="1"/>
    </xf>
    <xf numFmtId="0" fontId="35" fillId="6" borderId="30" xfId="0" applyFont="1" applyFill="1" applyBorder="1" applyAlignment="1">
      <alignment horizontal="center" vertical="center" wrapText="1"/>
    </xf>
    <xf numFmtId="0" fontId="42" fillId="6" borderId="30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 applyProtection="1">
      <alignment horizontal="left" vertical="center" wrapText="1"/>
    </xf>
    <xf numFmtId="0" fontId="35" fillId="6" borderId="30" xfId="0" applyNumberFormat="1" applyFont="1" applyFill="1" applyBorder="1" applyAlignment="1" applyProtection="1">
      <alignment horizontal="center" vertical="center" wrapText="1"/>
    </xf>
    <xf numFmtId="0" fontId="35" fillId="6" borderId="33" xfId="0" applyFont="1" applyFill="1" applyBorder="1" applyAlignment="1">
      <alignment horizontal="center" vertical="center" wrapText="1"/>
    </xf>
    <xf numFmtId="0" fontId="45" fillId="6" borderId="30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165" fontId="0" fillId="0" borderId="32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top" wrapText="1"/>
    </xf>
    <xf numFmtId="0" fontId="48" fillId="0" borderId="31" xfId="0" applyFont="1" applyFill="1" applyBorder="1" applyAlignment="1">
      <alignment horizontal="center" vertical="top" wrapText="1"/>
    </xf>
    <xf numFmtId="49" fontId="0" fillId="0" borderId="32" xfId="0" applyNumberFormat="1" applyFill="1" applyBorder="1" applyAlignment="1">
      <alignment vertical="center" wrapText="1"/>
    </xf>
    <xf numFmtId="49" fontId="0" fillId="0" borderId="32" xfId="0" applyNumberFormat="1" applyFill="1" applyBorder="1" applyAlignment="1">
      <alignment horizontal="left" vertical="center" wrapText="1"/>
    </xf>
    <xf numFmtId="49" fontId="49" fillId="0" borderId="42" xfId="0" applyNumberFormat="1" applyFont="1" applyBorder="1" applyAlignment="1">
      <alignment horizontal="right" vertical="center" wrapText="1"/>
    </xf>
    <xf numFmtId="2" fontId="49" fillId="0" borderId="42" xfId="0" applyNumberFormat="1" applyFont="1" applyBorder="1" applyAlignment="1">
      <alignment horizontal="right" vertical="center" wrapText="1"/>
    </xf>
    <xf numFmtId="165" fontId="0" fillId="0" borderId="42" xfId="0" applyNumberFormat="1" applyFont="1" applyFill="1" applyBorder="1" applyAlignment="1">
      <alignment vertical="center" wrapText="1"/>
    </xf>
    <xf numFmtId="2" fontId="0" fillId="0" borderId="32" xfId="0" applyNumberFormat="1" applyFill="1" applyBorder="1" applyAlignment="1">
      <alignment horizontal="left" vertical="center" wrapText="1"/>
    </xf>
    <xf numFmtId="165" fontId="0" fillId="0" borderId="30" xfId="0" applyNumberFormat="1" applyFont="1" applyFill="1" applyBorder="1" applyAlignment="1">
      <alignment horizontal="center" vertical="center" wrapText="1"/>
    </xf>
    <xf numFmtId="0" fontId="35" fillId="0" borderId="33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42" xfId="0" applyFont="1" applyFill="1" applyBorder="1" applyAlignment="1">
      <alignment horizontal="center" vertical="center" wrapText="1"/>
    </xf>
    <xf numFmtId="165" fontId="0" fillId="0" borderId="42" xfId="0" applyNumberFormat="1" applyFont="1" applyFill="1" applyBorder="1" applyAlignment="1">
      <alignment horizontal="center" vertical="center" wrapText="1"/>
    </xf>
    <xf numFmtId="0" fontId="0" fillId="0" borderId="32" xfId="0" applyNumberFormat="1" applyFill="1" applyBorder="1" applyAlignment="1">
      <alignment horizontal="left" vertical="center" wrapText="1"/>
    </xf>
    <xf numFmtId="0" fontId="48" fillId="0" borderId="42" xfId="0" applyFont="1" applyFill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 wrapText="1"/>
    </xf>
    <xf numFmtId="2" fontId="0" fillId="6" borderId="30" xfId="0" applyNumberFormat="1" applyFont="1" applyFill="1" applyBorder="1" applyAlignment="1">
      <alignment horizontal="center" vertical="center" wrapText="1"/>
    </xf>
    <xf numFmtId="165" fontId="0" fillId="6" borderId="30" xfId="0" applyNumberFormat="1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1" fillId="0" borderId="0" xfId="0" applyFont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9" fontId="49" fillId="0" borderId="31" xfId="0" applyNumberFormat="1" applyFont="1" applyBorder="1" applyAlignment="1">
      <alignment horizontal="right" vertical="center" wrapText="1"/>
    </xf>
    <xf numFmtId="2" fontId="49" fillId="0" borderId="31" xfId="0" applyNumberFormat="1" applyFont="1" applyBorder="1" applyAlignment="1">
      <alignment horizontal="right" vertical="center" wrapText="1"/>
    </xf>
    <xf numFmtId="49" fontId="35" fillId="6" borderId="53" xfId="0" applyNumberFormat="1" applyFont="1" applyFill="1" applyBorder="1" applyAlignment="1" applyProtection="1">
      <alignment horizontal="left" vertical="center" wrapText="1"/>
    </xf>
    <xf numFmtId="0" fontId="35" fillId="6" borderId="53" xfId="0" applyNumberFormat="1" applyFont="1" applyFill="1" applyBorder="1" applyAlignment="1" applyProtection="1">
      <alignment horizontal="center" vertical="center" wrapText="1"/>
    </xf>
    <xf numFmtId="49" fontId="0" fillId="0" borderId="57" xfId="0" applyNumberFormat="1" applyFill="1" applyBorder="1" applyAlignment="1" applyProtection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165" fontId="0" fillId="0" borderId="31" xfId="0" applyNumberFormat="1" applyFont="1" applyFill="1" applyBorder="1" applyAlignment="1">
      <alignment vertical="center" wrapText="1"/>
    </xf>
    <xf numFmtId="0" fontId="48" fillId="0" borderId="31" xfId="0" applyFont="1" applyFill="1" applyBorder="1" applyAlignment="1">
      <alignment horizontal="center" vertical="center" wrapText="1"/>
    </xf>
    <xf numFmtId="0" fontId="35" fillId="6" borderId="52" xfId="0" applyFont="1" applyFill="1" applyBorder="1" applyAlignment="1">
      <alignment horizontal="center" vertical="center" wrapText="1"/>
    </xf>
    <xf numFmtId="0" fontId="35" fillId="6" borderId="53" xfId="0" applyFont="1" applyFill="1" applyBorder="1" applyAlignment="1">
      <alignment horizontal="center" vertical="center" wrapText="1"/>
    </xf>
    <xf numFmtId="0" fontId="42" fillId="6" borderId="53" xfId="0" applyFont="1" applyFill="1" applyBorder="1" applyAlignment="1">
      <alignment horizontal="center" vertical="center" wrapText="1"/>
    </xf>
    <xf numFmtId="0" fontId="35" fillId="0" borderId="58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38" fillId="0" borderId="46" xfId="0" applyFont="1" applyFill="1" applyBorder="1" applyAlignment="1">
      <alignment horizontal="center" vertical="center" wrapText="1"/>
    </xf>
    <xf numFmtId="0" fontId="0" fillId="0" borderId="45" xfId="0" applyNumberFormat="1" applyFill="1" applyBorder="1" applyAlignment="1" applyProtection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38" fillId="0" borderId="57" xfId="0" applyFont="1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51" fillId="0" borderId="39" xfId="0" applyFont="1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 applyProtection="1">
      <alignment horizontal="left" vertical="center" wrapText="1"/>
    </xf>
    <xf numFmtId="0" fontId="35" fillId="6" borderId="56" xfId="0" applyNumberFormat="1" applyFont="1" applyFill="1" applyBorder="1" applyAlignment="1" applyProtection="1">
      <alignment horizontal="center" vertical="center" wrapText="1"/>
    </xf>
    <xf numFmtId="49" fontId="0" fillId="0" borderId="47" xfId="0" applyNumberFormat="1" applyFill="1" applyBorder="1" applyAlignment="1">
      <alignment horizontal="left" vertical="center" wrapText="1"/>
    </xf>
    <xf numFmtId="0" fontId="35" fillId="6" borderId="50" xfId="0" applyFont="1" applyFill="1" applyBorder="1" applyAlignment="1">
      <alignment horizontal="center" vertical="center"/>
    </xf>
    <xf numFmtId="0" fontId="35" fillId="6" borderId="51" xfId="0" applyFont="1" applyFill="1" applyBorder="1" applyAlignment="1">
      <alignment horizontal="center" vertical="center"/>
    </xf>
    <xf numFmtId="0" fontId="42" fillId="6" borderId="51" xfId="0" applyFont="1" applyFill="1" applyBorder="1" applyAlignment="1">
      <alignment horizontal="center" vertical="center"/>
    </xf>
    <xf numFmtId="0" fontId="35" fillId="6" borderId="51" xfId="0" applyNumberFormat="1" applyFont="1" applyFill="1" applyBorder="1" applyAlignment="1" applyProtection="1">
      <alignment horizontal="center" vertical="center"/>
    </xf>
    <xf numFmtId="49" fontId="35" fillId="6" borderId="51" xfId="0" applyNumberFormat="1" applyFont="1" applyFill="1" applyBorder="1" applyAlignment="1" applyProtection="1">
      <alignment horizontal="left" vertical="center" wrapText="1"/>
    </xf>
    <xf numFmtId="0" fontId="54" fillId="6" borderId="50" xfId="0" applyFont="1" applyFill="1" applyBorder="1" applyAlignment="1">
      <alignment horizontal="center" vertical="center"/>
    </xf>
    <xf numFmtId="0" fontId="54" fillId="6" borderId="51" xfId="0" applyFont="1" applyFill="1" applyBorder="1" applyAlignment="1">
      <alignment horizontal="center" vertical="center"/>
    </xf>
    <xf numFmtId="0" fontId="56" fillId="6" borderId="51" xfId="0" applyFont="1" applyFill="1" applyBorder="1" applyAlignment="1">
      <alignment horizontal="center" vertical="center"/>
    </xf>
    <xf numFmtId="0" fontId="54" fillId="6" borderId="51" xfId="0" applyNumberFormat="1" applyFont="1" applyFill="1" applyBorder="1" applyAlignment="1" applyProtection="1">
      <alignment horizontal="center" vertical="center"/>
    </xf>
    <xf numFmtId="49" fontId="54" fillId="6" borderId="51" xfId="0" applyNumberFormat="1" applyFont="1" applyFill="1" applyBorder="1" applyAlignment="1" applyProtection="1">
      <alignment horizontal="left" vertical="center" wrapText="1"/>
    </xf>
    <xf numFmtId="0" fontId="54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3" fillId="0" borderId="51" xfId="0" applyNumberFormat="1" applyFont="1" applyFill="1" applyBorder="1" applyAlignment="1" applyProtection="1">
      <alignment horizontal="center" vertical="center"/>
    </xf>
    <xf numFmtId="49" fontId="53" fillId="0" borderId="51" xfId="0" applyNumberFormat="1" applyFont="1" applyFill="1" applyBorder="1" applyAlignment="1" applyProtection="1">
      <alignment horizontal="left" vertical="center" wrapText="1"/>
    </xf>
    <xf numFmtId="0" fontId="53" fillId="0" borderId="51" xfId="0" applyFont="1" applyBorder="1" applyAlignment="1">
      <alignment horizontal="center" vertical="center"/>
    </xf>
    <xf numFmtId="0" fontId="0" fillId="6" borderId="53" xfId="0" applyFont="1" applyFill="1" applyBorder="1" applyAlignment="1">
      <alignment horizontal="center" vertical="center" wrapText="1"/>
    </xf>
    <xf numFmtId="2" fontId="0" fillId="6" borderId="53" xfId="0" applyNumberFormat="1" applyFont="1" applyFill="1" applyBorder="1" applyAlignment="1">
      <alignment horizontal="center" vertical="center" wrapText="1"/>
    </xf>
    <xf numFmtId="165" fontId="0" fillId="6" borderId="53" xfId="0" applyNumberFormat="1" applyFont="1" applyFill="1" applyBorder="1" applyAlignment="1">
      <alignment horizontal="center" vertical="center" wrapText="1"/>
    </xf>
    <xf numFmtId="0" fontId="53" fillId="6" borderId="51" xfId="0" applyFont="1" applyFill="1" applyBorder="1" applyAlignment="1">
      <alignment horizontal="center" vertical="center"/>
    </xf>
    <xf numFmtId="4" fontId="53" fillId="6" borderId="51" xfId="0" applyNumberFormat="1" applyFont="1" applyFill="1" applyBorder="1" applyAlignment="1">
      <alignment horizontal="center" vertical="center"/>
    </xf>
    <xf numFmtId="0" fontId="0" fillId="6" borderId="51" xfId="0" applyFont="1" applyFill="1" applyBorder="1" applyAlignment="1">
      <alignment horizontal="center" vertical="center"/>
    </xf>
    <xf numFmtId="4" fontId="0" fillId="6" borderId="51" xfId="0" applyNumberFormat="1" applyFont="1" applyFill="1" applyBorder="1" applyAlignment="1">
      <alignment horizontal="center" vertical="center"/>
    </xf>
    <xf numFmtId="0" fontId="0" fillId="6" borderId="57" xfId="0" applyNumberFormat="1" applyFont="1" applyFill="1" applyBorder="1" applyAlignment="1" applyProtection="1">
      <alignment horizontal="center" vertical="center" wrapText="1"/>
    </xf>
    <xf numFmtId="165" fontId="0" fillId="6" borderId="57" xfId="0" applyNumberFormat="1" applyFont="1" applyFill="1" applyBorder="1" applyAlignment="1" applyProtection="1">
      <alignment horizontal="center" vertical="center" wrapText="1"/>
    </xf>
    <xf numFmtId="49" fontId="49" fillId="0" borderId="51" xfId="0" applyNumberFormat="1" applyFont="1" applyBorder="1" applyAlignment="1">
      <alignment horizontal="right" vertical="center" wrapText="1"/>
    </xf>
    <xf numFmtId="2" fontId="49" fillId="0" borderId="51" xfId="0" applyNumberFormat="1" applyFont="1" applyBorder="1" applyAlignment="1">
      <alignment horizontal="right" vertical="center" wrapText="1"/>
    </xf>
    <xf numFmtId="0" fontId="35" fillId="6" borderId="55" xfId="0" applyNumberFormat="1" applyFont="1" applyFill="1" applyBorder="1" applyAlignment="1" applyProtection="1">
      <alignment horizontal="right" vertical="center" wrapText="1"/>
    </xf>
    <xf numFmtId="0" fontId="35" fillId="6" borderId="55" xfId="0" applyNumberFormat="1" applyFont="1" applyFill="1" applyBorder="1" applyAlignment="1" applyProtection="1">
      <alignment horizontal="center" vertical="center" wrapText="1"/>
    </xf>
    <xf numFmtId="0" fontId="35" fillId="6" borderId="54" xfId="0" applyNumberFormat="1" applyFont="1" applyFill="1" applyBorder="1" applyAlignment="1" applyProtection="1">
      <alignment horizontal="center" vertical="center" wrapText="1"/>
    </xf>
    <xf numFmtId="49" fontId="35" fillId="6" borderId="57" xfId="0" applyNumberFormat="1" applyFont="1" applyFill="1" applyBorder="1" applyAlignment="1" applyProtection="1">
      <alignment horizontal="left" vertical="center" wrapText="1"/>
    </xf>
    <xf numFmtId="49" fontId="49" fillId="0" borderId="55" xfId="0" applyNumberFormat="1" applyFont="1" applyBorder="1" applyAlignment="1">
      <alignment horizontal="right" vertical="center" wrapText="1"/>
    </xf>
    <xf numFmtId="2" fontId="49" fillId="0" borderId="55" xfId="0" applyNumberFormat="1" applyFont="1" applyBorder="1" applyAlignment="1">
      <alignment horizontal="right" vertical="center" wrapText="1"/>
    </xf>
    <xf numFmtId="49" fontId="0" fillId="25" borderId="57" xfId="0" applyNumberFormat="1" applyFill="1" applyBorder="1" applyAlignment="1">
      <alignment horizontal="left" vertical="center" wrapText="1"/>
    </xf>
    <xf numFmtId="0" fontId="35" fillId="6" borderId="35" xfId="0" applyNumberFormat="1" applyFont="1" applyFill="1" applyBorder="1" applyAlignment="1" applyProtection="1">
      <alignment horizontal="center" vertical="center" wrapText="1"/>
    </xf>
    <xf numFmtId="0" fontId="35" fillId="0" borderId="50" xfId="0" applyFont="1" applyFill="1" applyBorder="1" applyAlignment="1">
      <alignment horizontal="center" vertical="center" wrapText="1"/>
    </xf>
    <xf numFmtId="0" fontId="35" fillId="6" borderId="56" xfId="0" applyFont="1" applyFill="1" applyBorder="1" applyAlignment="1">
      <alignment horizontal="center" vertical="center" wrapText="1"/>
    </xf>
    <xf numFmtId="0" fontId="35" fillId="6" borderId="57" xfId="0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center" vertical="center" wrapText="1"/>
    </xf>
    <xf numFmtId="0" fontId="0" fillId="0" borderId="51" xfId="0" applyFont="1" applyFill="1" applyBorder="1" applyAlignment="1">
      <alignment horizontal="center" vertical="center" wrapText="1"/>
    </xf>
    <xf numFmtId="0" fontId="0" fillId="0" borderId="51" xfId="0" applyNumberFormat="1" applyFill="1" applyBorder="1" applyAlignment="1" applyProtection="1">
      <alignment horizontal="center" vertical="center" wrapText="1"/>
    </xf>
    <xf numFmtId="0" fontId="0" fillId="0" borderId="51" xfId="0" applyNumberFormat="1" applyFont="1" applyFill="1" applyBorder="1" applyAlignment="1" applyProtection="1">
      <alignment horizontal="center" vertical="center" wrapText="1"/>
    </xf>
    <xf numFmtId="165" fontId="0" fillId="0" borderId="51" xfId="0" applyNumberFormat="1" applyFont="1" applyFill="1" applyBorder="1" applyAlignment="1">
      <alignment horizontal="center" vertical="center" wrapText="1"/>
    </xf>
    <xf numFmtId="0" fontId="0" fillId="0" borderId="51" xfId="0" applyFont="1" applyBorder="1" applyAlignment="1">
      <alignment horizontal="center" vertical="center" wrapText="1"/>
    </xf>
    <xf numFmtId="0" fontId="35" fillId="0" borderId="56" xfId="0" applyFont="1" applyFill="1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 wrapText="1"/>
    </xf>
    <xf numFmtId="165" fontId="0" fillId="0" borderId="57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42" fillId="6" borderId="57" xfId="0" applyFont="1" applyFill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165" fontId="0" fillId="0" borderId="55" xfId="0" applyNumberFormat="1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center" wrapText="1"/>
    </xf>
    <xf numFmtId="0" fontId="35" fillId="25" borderId="56" xfId="0" applyFont="1" applyFill="1" applyBorder="1" applyAlignment="1">
      <alignment horizontal="center" vertical="center" wrapText="1"/>
    </xf>
    <xf numFmtId="0" fontId="38" fillId="25" borderId="57" xfId="0" applyFont="1" applyFill="1" applyBorder="1" applyAlignment="1">
      <alignment horizontal="center" vertical="center" wrapText="1"/>
    </xf>
    <xf numFmtId="0" fontId="0" fillId="25" borderId="57" xfId="0" applyNumberFormat="1" applyFill="1" applyBorder="1" applyAlignment="1" applyProtection="1">
      <alignment horizontal="center" vertical="center" wrapText="1"/>
    </xf>
    <xf numFmtId="0" fontId="0" fillId="0" borderId="57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0" fontId="51" fillId="0" borderId="50" xfId="0" applyFont="1" applyFill="1" applyBorder="1" applyAlignment="1">
      <alignment horizontal="center" vertical="center" wrapText="1"/>
    </xf>
    <xf numFmtId="49" fontId="49" fillId="0" borderId="51" xfId="0" applyNumberFormat="1" applyFont="1" applyFill="1" applyBorder="1" applyAlignment="1">
      <alignment horizontal="right" vertical="center" wrapText="1"/>
    </xf>
    <xf numFmtId="2" fontId="49" fillId="0" borderId="51" xfId="0" applyNumberFormat="1" applyFont="1" applyFill="1" applyBorder="1" applyAlignment="1">
      <alignment horizontal="right" vertical="center" wrapText="1"/>
    </xf>
    <xf numFmtId="49" fontId="49" fillId="0" borderId="57" xfId="0" applyNumberFormat="1" applyFont="1" applyBorder="1" applyAlignment="1">
      <alignment horizontal="right" vertical="center" wrapText="1"/>
    </xf>
    <xf numFmtId="0" fontId="35" fillId="6" borderId="41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center" vertical="center" wrapText="1"/>
    </xf>
    <xf numFmtId="0" fontId="35" fillId="6" borderId="57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49" fillId="0" borderId="51" xfId="0" applyNumberFormat="1" applyFont="1" applyFill="1" applyBorder="1" applyAlignment="1" applyProtection="1">
      <alignment horizontal="center" vertical="center" wrapText="1"/>
    </xf>
    <xf numFmtId="0" fontId="49" fillId="0" borderId="51" xfId="0" applyFont="1" applyFill="1" applyBorder="1" applyAlignment="1">
      <alignment horizontal="center" vertical="center" wrapText="1"/>
    </xf>
    <xf numFmtId="165" fontId="52" fillId="0" borderId="51" xfId="0" applyNumberFormat="1" applyFont="1" applyFill="1" applyBorder="1" applyAlignment="1">
      <alignment horizontal="center" vertical="center" wrapText="1"/>
    </xf>
    <xf numFmtId="0" fontId="0" fillId="6" borderId="57" xfId="0" applyFont="1" applyFill="1" applyBorder="1" applyAlignment="1">
      <alignment horizontal="center" vertical="center" wrapText="1"/>
    </xf>
    <xf numFmtId="165" fontId="0" fillId="6" borderId="57" xfId="0" applyNumberFormat="1" applyFont="1" applyFill="1" applyBorder="1" applyAlignment="1">
      <alignment horizontal="center" vertical="center" wrapText="1"/>
    </xf>
    <xf numFmtId="0" fontId="0" fillId="6" borderId="55" xfId="0" applyNumberFormat="1" applyFont="1" applyFill="1" applyBorder="1" applyAlignment="1" applyProtection="1">
      <alignment horizontal="center" vertical="center" wrapText="1"/>
    </xf>
    <xf numFmtId="165" fontId="0" fillId="6" borderId="55" xfId="0" applyNumberFormat="1" applyFont="1" applyFill="1" applyBorder="1" applyAlignment="1" applyProtection="1">
      <alignment horizontal="center" vertical="center" wrapText="1"/>
    </xf>
    <xf numFmtId="2" fontId="0" fillId="6" borderId="57" xfId="0" applyNumberFormat="1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horizontal="center" vertical="center" wrapText="1"/>
    </xf>
    <xf numFmtId="2" fontId="0" fillId="6" borderId="40" xfId="0" applyNumberFormat="1" applyFont="1" applyFill="1" applyBorder="1" applyAlignment="1">
      <alignment horizontal="center" vertical="center" wrapText="1"/>
    </xf>
    <xf numFmtId="165" fontId="0" fillId="6" borderId="40" xfId="0" applyNumberFormat="1" applyFont="1" applyFill="1" applyBorder="1" applyAlignment="1">
      <alignment horizontal="center" vertical="center" wrapText="1"/>
    </xf>
    <xf numFmtId="165" fontId="0" fillId="25" borderId="57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5" fontId="35" fillId="0" borderId="60" xfId="0" applyNumberFormat="1" applyFont="1" applyFill="1" applyBorder="1" applyAlignment="1">
      <alignment horizontal="center"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1" fontId="47" fillId="0" borderId="62" xfId="0" applyNumberFormat="1" applyFont="1" applyFill="1" applyBorder="1" applyAlignment="1">
      <alignment horizontal="center" vertical="center" wrapText="1"/>
    </xf>
    <xf numFmtId="0" fontId="38" fillId="0" borderId="51" xfId="0" applyFont="1" applyFill="1" applyBorder="1" applyAlignment="1">
      <alignment horizontal="center" vertical="center" wrapText="1"/>
    </xf>
    <xf numFmtId="0" fontId="0" fillId="24" borderId="51" xfId="0" applyFont="1" applyFill="1" applyBorder="1" applyAlignment="1">
      <alignment horizontal="center" vertical="center" wrapText="1"/>
    </xf>
    <xf numFmtId="2" fontId="0" fillId="24" borderId="51" xfId="0" applyNumberFormat="1" applyFont="1" applyFill="1" applyBorder="1" applyAlignment="1">
      <alignment horizontal="right" vertical="center" wrapText="1"/>
    </xf>
    <xf numFmtId="165" fontId="0" fillId="24" borderId="51" xfId="0" applyNumberFormat="1" applyFont="1" applyFill="1" applyBorder="1" applyAlignment="1">
      <alignment horizontal="center" vertical="center" wrapText="1"/>
    </xf>
    <xf numFmtId="165" fontId="50" fillId="24" borderId="63" xfId="0" applyNumberFormat="1" applyFont="1" applyFill="1" applyBorder="1" applyAlignment="1">
      <alignment horizontal="center" vertical="center" wrapText="1"/>
    </xf>
    <xf numFmtId="0" fontId="39" fillId="20" borderId="52" xfId="0" applyFont="1" applyFill="1" applyBorder="1" applyAlignment="1">
      <alignment horizontal="center" vertical="center" wrapText="1"/>
    </xf>
    <xf numFmtId="0" fontId="39" fillId="20" borderId="53" xfId="0" applyFont="1" applyFill="1" applyBorder="1" applyAlignment="1">
      <alignment horizontal="center" vertical="center" wrapText="1"/>
    </xf>
    <xf numFmtId="0" fontId="39" fillId="20" borderId="53" xfId="0" applyNumberFormat="1" applyFont="1" applyFill="1" applyBorder="1" applyAlignment="1" applyProtection="1">
      <alignment horizontal="center" vertical="center" wrapText="1"/>
    </xf>
    <xf numFmtId="49" fontId="39" fillId="20" borderId="53" xfId="0" applyNumberFormat="1" applyFont="1" applyFill="1" applyBorder="1" applyAlignment="1">
      <alignment horizontal="left" vertical="center" wrapText="1"/>
    </xf>
    <xf numFmtId="0" fontId="0" fillId="20" borderId="53" xfId="0" applyFont="1" applyFill="1" applyBorder="1" applyAlignment="1">
      <alignment horizontal="center" vertical="center" wrapText="1"/>
    </xf>
    <xf numFmtId="2" fontId="0" fillId="20" borderId="53" xfId="0" applyNumberFormat="1" applyFont="1" applyFill="1" applyBorder="1" applyAlignment="1">
      <alignment horizontal="right" vertical="center" wrapText="1"/>
    </xf>
    <xf numFmtId="165" fontId="0" fillId="20" borderId="53" xfId="0" applyNumberFormat="1" applyFont="1" applyFill="1" applyBorder="1" applyAlignment="1">
      <alignment horizontal="center" vertical="center" wrapText="1"/>
    </xf>
    <xf numFmtId="165" fontId="35" fillId="20" borderId="65" xfId="0" applyNumberFormat="1" applyFont="1" applyFill="1" applyBorder="1" applyAlignment="1">
      <alignment horizontal="center" vertical="center" wrapText="1"/>
    </xf>
    <xf numFmtId="49" fontId="35" fillId="6" borderId="57" xfId="0" applyNumberFormat="1" applyFont="1" applyFill="1" applyBorder="1" applyAlignment="1">
      <alignment horizontal="left" vertical="center" wrapText="1"/>
    </xf>
    <xf numFmtId="165" fontId="35" fillId="6" borderId="66" xfId="0" applyNumberFormat="1" applyFont="1" applyFill="1" applyBorder="1" applyAlignment="1">
      <alignment horizontal="center" vertical="center" wrapText="1"/>
    </xf>
    <xf numFmtId="165" fontId="35" fillId="0" borderId="63" xfId="0" applyNumberFormat="1" applyFont="1" applyFill="1" applyBorder="1" applyAlignment="1">
      <alignment horizontal="center" vertical="center" wrapText="1"/>
    </xf>
    <xf numFmtId="0" fontId="35" fillId="0" borderId="52" xfId="0" applyFont="1" applyFill="1" applyBorder="1" applyAlignment="1">
      <alignment horizontal="center" vertical="center" wrapText="1"/>
    </xf>
    <xf numFmtId="49" fontId="49" fillId="0" borderId="53" xfId="0" applyNumberFormat="1" applyFont="1" applyBorder="1" applyAlignment="1">
      <alignment horizontal="right" vertical="center" wrapText="1"/>
    </xf>
    <xf numFmtId="165" fontId="35" fillId="6" borderId="67" xfId="0" applyNumberFormat="1" applyFont="1" applyFill="1" applyBorder="1" applyAlignment="1" applyProtection="1">
      <alignment horizontal="center" vertical="center" wrapText="1"/>
    </xf>
    <xf numFmtId="0" fontId="45" fillId="6" borderId="57" xfId="0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horizontal="center" vertical="top" wrapText="1"/>
    </xf>
    <xf numFmtId="0" fontId="44" fillId="0" borderId="51" xfId="0" applyFont="1" applyFill="1" applyBorder="1" applyAlignment="1">
      <alignment horizontal="center" vertical="center" wrapText="1"/>
    </xf>
    <xf numFmtId="49" fontId="0" fillId="0" borderId="51" xfId="0" applyNumberFormat="1" applyFill="1" applyBorder="1" applyAlignment="1">
      <alignment horizontal="left" vertical="center" wrapText="1"/>
    </xf>
    <xf numFmtId="165" fontId="37" fillId="0" borderId="51" xfId="0" applyNumberFormat="1" applyFont="1" applyFill="1" applyBorder="1" applyAlignment="1">
      <alignment horizontal="center" vertical="center" wrapText="1"/>
    </xf>
    <xf numFmtId="49" fontId="49" fillId="0" borderId="51" xfId="0" applyNumberFormat="1" applyFont="1" applyBorder="1" applyAlignment="1">
      <alignment horizontal="center" vertical="center" wrapText="1"/>
    </xf>
    <xf numFmtId="165" fontId="37" fillId="0" borderId="63" xfId="0" applyNumberFormat="1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wrapText="1"/>
    </xf>
    <xf numFmtId="0" fontId="44" fillId="0" borderId="51" xfId="0" applyFont="1" applyBorder="1" applyAlignment="1">
      <alignment horizontal="center" vertical="center" wrapText="1"/>
    </xf>
    <xf numFmtId="165" fontId="35" fillId="6" borderId="68" xfId="0" applyNumberFormat="1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top" wrapText="1"/>
    </xf>
    <xf numFmtId="0" fontId="44" fillId="0" borderId="57" xfId="0" applyFont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top" wrapText="1"/>
    </xf>
    <xf numFmtId="49" fontId="0" fillId="0" borderId="57" xfId="0" applyNumberFormat="1" applyFill="1" applyBorder="1" applyAlignment="1">
      <alignment vertical="center" wrapText="1"/>
    </xf>
    <xf numFmtId="165" fontId="35" fillId="0" borderId="66" xfId="0" applyNumberFormat="1" applyFont="1" applyFill="1" applyBorder="1" applyAlignment="1">
      <alignment horizontal="center" vertical="center" wrapText="1"/>
    </xf>
    <xf numFmtId="165" fontId="35" fillId="0" borderId="68" xfId="0" applyNumberFormat="1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horizontal="center" vertical="center" wrapText="1"/>
    </xf>
    <xf numFmtId="165" fontId="0" fillId="0" borderId="71" xfId="0" applyNumberFormat="1" applyFont="1" applyFill="1" applyBorder="1" applyAlignment="1">
      <alignment horizontal="center" vertical="center" wrapText="1"/>
    </xf>
    <xf numFmtId="0" fontId="35" fillId="0" borderId="70" xfId="0" applyFont="1" applyFill="1" applyBorder="1" applyAlignment="1">
      <alignment horizontal="center" vertical="center" wrapText="1"/>
    </xf>
    <xf numFmtId="49" fontId="47" fillId="0" borderId="70" xfId="0" applyNumberFormat="1" applyFont="1" applyBorder="1" applyAlignment="1">
      <alignment horizontal="center" vertical="center" wrapText="1"/>
    </xf>
    <xf numFmtId="165" fontId="49" fillId="0" borderId="71" xfId="0" applyNumberFormat="1" applyFont="1" applyBorder="1" applyAlignment="1">
      <alignment horizontal="right" vertical="center" wrapText="1"/>
    </xf>
    <xf numFmtId="0" fontId="35" fillId="0" borderId="39" xfId="0" applyFont="1" applyFill="1" applyBorder="1" applyAlignment="1">
      <alignment horizontal="center" vertical="center" wrapText="1"/>
    </xf>
    <xf numFmtId="165" fontId="49" fillId="0" borderId="72" xfId="0" applyNumberFormat="1" applyFont="1" applyBorder="1" applyAlignment="1">
      <alignment horizontal="right" vertical="center" wrapText="1"/>
    </xf>
    <xf numFmtId="0" fontId="35" fillId="0" borderId="73" xfId="0" applyFont="1" applyFill="1" applyBorder="1" applyAlignment="1">
      <alignment horizontal="center" vertical="center" wrapText="1"/>
    </xf>
    <xf numFmtId="165" fontId="49" fillId="0" borderId="74" xfId="0" applyNumberFormat="1" applyFont="1" applyBorder="1" applyAlignment="1">
      <alignment horizontal="right" vertical="center" wrapText="1"/>
    </xf>
    <xf numFmtId="0" fontId="35" fillId="6" borderId="75" xfId="0" applyNumberFormat="1" applyFont="1" applyFill="1" applyBorder="1" applyAlignment="1" applyProtection="1">
      <alignment horizontal="center" vertical="center" wrapText="1"/>
    </xf>
    <xf numFmtId="165" fontId="35" fillId="6" borderId="76" xfId="0" applyNumberFormat="1" applyFont="1" applyFill="1" applyBorder="1" applyAlignment="1" applyProtection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left" vertical="center" wrapText="1"/>
    </xf>
    <xf numFmtId="2" fontId="35" fillId="6" borderId="57" xfId="0" applyNumberFormat="1" applyFont="1" applyFill="1" applyBorder="1" applyAlignment="1">
      <alignment horizontal="center" vertical="center" wrapText="1"/>
    </xf>
    <xf numFmtId="165" fontId="35" fillId="6" borderId="57" xfId="0" applyNumberFormat="1" applyFont="1" applyFill="1" applyBorder="1" applyAlignment="1">
      <alignment horizontal="center" vertical="center" wrapText="1"/>
    </xf>
    <xf numFmtId="0" fontId="48" fillId="0" borderId="51" xfId="0" applyFont="1" applyFill="1" applyBorder="1" applyAlignment="1">
      <alignment horizontal="center" vertical="center" wrapText="1"/>
    </xf>
    <xf numFmtId="0" fontId="48" fillId="0" borderId="51" xfId="0" applyFont="1" applyFill="1" applyBorder="1" applyAlignment="1">
      <alignment horizontal="center" vertical="top" wrapText="1"/>
    </xf>
    <xf numFmtId="0" fontId="48" fillId="0" borderId="51" xfId="0" applyFont="1" applyBorder="1" applyAlignment="1">
      <alignment horizontal="center" vertical="center" wrapText="1"/>
    </xf>
    <xf numFmtId="165" fontId="48" fillId="0" borderId="51" xfId="0" applyNumberFormat="1" applyFont="1" applyFill="1" applyBorder="1" applyAlignment="1">
      <alignment vertical="center" wrapText="1"/>
    </xf>
    <xf numFmtId="165" fontId="49" fillId="0" borderId="63" xfId="0" applyNumberFormat="1" applyFont="1" applyBorder="1" applyAlignment="1">
      <alignment horizontal="right" vertical="center" wrapText="1"/>
    </xf>
    <xf numFmtId="165" fontId="35" fillId="6" borderId="55" xfId="0" applyNumberFormat="1" applyFont="1" applyFill="1" applyBorder="1" applyAlignment="1" applyProtection="1">
      <alignment horizontal="center" vertical="center" wrapText="1"/>
    </xf>
    <xf numFmtId="0" fontId="35" fillId="6" borderId="28" xfId="0" applyNumberFormat="1" applyFont="1" applyFill="1" applyBorder="1" applyAlignment="1" applyProtection="1">
      <alignment horizontal="center" vertical="center" wrapText="1"/>
    </xf>
    <xf numFmtId="165" fontId="35" fillId="6" borderId="77" xfId="0" applyNumberFormat="1" applyFont="1" applyFill="1" applyBorder="1" applyAlignment="1" applyProtection="1">
      <alignment horizontal="center" vertical="center" wrapText="1"/>
    </xf>
    <xf numFmtId="165" fontId="35" fillId="6" borderId="65" xfId="0" applyNumberFormat="1" applyFont="1" applyFill="1" applyBorder="1" applyAlignment="1">
      <alignment horizontal="center" vertical="center" wrapText="1"/>
    </xf>
    <xf numFmtId="165" fontId="0" fillId="0" borderId="63" xfId="0" applyNumberFormat="1" applyFont="1" applyFill="1" applyBorder="1" applyAlignment="1">
      <alignment horizontal="center" vertical="center" wrapText="1"/>
    </xf>
    <xf numFmtId="167" fontId="54" fillId="6" borderId="63" xfId="0" applyNumberFormat="1" applyFont="1" applyFill="1" applyBorder="1" applyAlignment="1">
      <alignment horizontal="center" vertical="center"/>
    </xf>
    <xf numFmtId="4" fontId="54" fillId="0" borderId="63" xfId="0" applyNumberFormat="1" applyFont="1" applyFill="1" applyBorder="1" applyAlignment="1">
      <alignment horizontal="center" vertical="center"/>
    </xf>
    <xf numFmtId="165" fontId="52" fillId="0" borderId="63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>
      <alignment horizontal="center" vertical="center" wrapText="1"/>
    </xf>
    <xf numFmtId="167" fontId="35" fillId="6" borderId="63" xfId="0" applyNumberFormat="1" applyFont="1" applyFill="1" applyBorder="1" applyAlignment="1">
      <alignment horizontal="center" vertical="center"/>
    </xf>
    <xf numFmtId="165" fontId="35" fillId="6" borderId="66" xfId="0" applyNumberFormat="1" applyFont="1" applyFill="1" applyBorder="1" applyAlignment="1" applyProtection="1">
      <alignment horizontal="center" vertical="center" wrapText="1"/>
    </xf>
    <xf numFmtId="165" fontId="54" fillId="20" borderId="68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25" borderId="66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0" fontId="35" fillId="0" borderId="56" xfId="0" applyNumberFormat="1" applyFont="1" applyFill="1" applyBorder="1" applyAlignment="1" applyProtection="1">
      <alignment horizontal="center" vertical="center" wrapText="1"/>
    </xf>
    <xf numFmtId="0" fontId="51" fillId="0" borderId="57" xfId="0" applyFont="1" applyFill="1" applyBorder="1" applyAlignment="1">
      <alignment horizontal="center" vertical="center" wrapText="1"/>
    </xf>
    <xf numFmtId="0" fontId="0" fillId="0" borderId="57" xfId="0" applyNumberFormat="1" applyFont="1" applyFill="1" applyBorder="1" applyAlignment="1" applyProtection="1">
      <alignment horizontal="left" vertical="center" wrapText="1"/>
    </xf>
    <xf numFmtId="0" fontId="35" fillId="0" borderId="57" xfId="0" applyNumberFormat="1" applyFont="1" applyFill="1" applyBorder="1" applyAlignment="1" applyProtection="1">
      <alignment horizontal="right" vertical="center" wrapText="1"/>
    </xf>
    <xf numFmtId="2" fontId="35" fillId="0" borderId="57" xfId="0" applyNumberFormat="1" applyFont="1" applyFill="1" applyBorder="1" applyAlignment="1" applyProtection="1">
      <alignment horizontal="center" vertical="center" wrapText="1"/>
    </xf>
    <xf numFmtId="165" fontId="35" fillId="0" borderId="66" xfId="0" applyNumberFormat="1" applyFont="1" applyFill="1" applyBorder="1" applyAlignment="1" applyProtection="1">
      <alignment horizontal="center" vertical="center" wrapText="1"/>
    </xf>
    <xf numFmtId="0" fontId="35" fillId="0" borderId="50" xfId="0" applyNumberFormat="1" applyFont="1" applyFill="1" applyBorder="1" applyAlignment="1" applyProtection="1">
      <alignment horizontal="center" vertical="center" wrapText="1"/>
    </xf>
    <xf numFmtId="0" fontId="51" fillId="0" borderId="51" xfId="0" applyFont="1" applyFill="1" applyBorder="1" applyAlignment="1">
      <alignment horizontal="center" vertical="center" wrapText="1"/>
    </xf>
    <xf numFmtId="0" fontId="35" fillId="0" borderId="51" xfId="0" applyNumberFormat="1" applyFont="1" applyFill="1" applyBorder="1" applyAlignment="1" applyProtection="1">
      <alignment horizontal="right" vertical="center" wrapText="1"/>
    </xf>
    <xf numFmtId="0" fontId="0" fillId="0" borderId="51" xfId="0" applyNumberFormat="1" applyFont="1" applyFill="1" applyBorder="1" applyAlignment="1" applyProtection="1">
      <alignment horizontal="left" vertical="center" wrapText="1"/>
    </xf>
    <xf numFmtId="2" fontId="35" fillId="0" borderId="51" xfId="0" applyNumberFormat="1" applyFont="1" applyFill="1" applyBorder="1" applyAlignment="1" applyProtection="1">
      <alignment horizontal="center" vertical="center" wrapText="1"/>
    </xf>
    <xf numFmtId="165" fontId="35" fillId="0" borderId="51" xfId="0" applyNumberFormat="1" applyFont="1" applyFill="1" applyBorder="1" applyAlignment="1">
      <alignment horizontal="center" vertical="center" wrapText="1"/>
    </xf>
    <xf numFmtId="165" fontId="35" fillId="0" borderId="63" xfId="0" applyNumberFormat="1" applyFont="1" applyFill="1" applyBorder="1" applyAlignment="1" applyProtection="1">
      <alignment horizontal="center" vertical="center" wrapText="1"/>
    </xf>
    <xf numFmtId="0" fontId="35" fillId="0" borderId="54" xfId="0" applyFont="1" applyFill="1" applyBorder="1" applyAlignment="1">
      <alignment horizontal="center" vertical="center" wrapText="1"/>
    </xf>
    <xf numFmtId="165" fontId="0" fillId="0" borderId="67" xfId="0" applyNumberFormat="1" applyFont="1" applyFill="1" applyBorder="1" applyAlignment="1">
      <alignment horizontal="center" vertical="center" wrapText="1"/>
    </xf>
    <xf numFmtId="165" fontId="35" fillId="6" borderId="68" xfId="0" applyNumberFormat="1" applyFont="1" applyFill="1" applyBorder="1" applyAlignment="1" applyProtection="1">
      <alignment horizontal="center" vertical="center" wrapText="1"/>
    </xf>
    <xf numFmtId="165" fontId="42" fillId="6" borderId="80" xfId="0" applyNumberFormat="1" applyFont="1" applyFill="1" applyBorder="1" applyAlignment="1">
      <alignment horizontal="center" vertical="center" wrapText="1"/>
    </xf>
    <xf numFmtId="0" fontId="35" fillId="0" borderId="81" xfId="0" applyFont="1" applyBorder="1" applyAlignment="1">
      <alignment horizontal="center" vertical="center" wrapText="1"/>
    </xf>
    <xf numFmtId="165" fontId="35" fillId="0" borderId="82" xfId="0" applyNumberFormat="1" applyFont="1" applyBorder="1" applyAlignment="1">
      <alignment horizontal="center" vertical="center" wrapText="1"/>
    </xf>
    <xf numFmtId="0" fontId="35" fillId="0" borderId="83" xfId="0" applyFont="1" applyBorder="1" applyAlignment="1">
      <alignment horizontal="center" vertical="center" wrapText="1"/>
    </xf>
    <xf numFmtId="165" fontId="0" fillId="0" borderId="84" xfId="0" applyNumberFormat="1" applyFont="1" applyBorder="1" applyAlignment="1">
      <alignment horizontal="center" vertical="center" wrapText="1"/>
    </xf>
    <xf numFmtId="2" fontId="35" fillId="0" borderId="57" xfId="0" applyNumberFormat="1" applyFont="1" applyFill="1" applyBorder="1" applyAlignment="1">
      <alignment horizontal="center" vertical="center" wrapText="1"/>
    </xf>
    <xf numFmtId="0" fontId="42" fillId="0" borderId="56" xfId="0" applyFont="1" applyFill="1" applyBorder="1" applyAlignment="1">
      <alignment horizontal="center" vertical="center" wrapText="1"/>
    </xf>
    <xf numFmtId="0" fontId="38" fillId="0" borderId="57" xfId="0" applyFont="1" applyFill="1" applyBorder="1" applyAlignment="1">
      <alignment horizontal="left" vertical="center" wrapText="1"/>
    </xf>
    <xf numFmtId="0" fontId="0" fillId="0" borderId="57" xfId="0" applyNumberFormat="1" applyFill="1" applyBorder="1" applyAlignment="1" applyProtection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51" fillId="0" borderId="52" xfId="0" applyFont="1" applyFill="1" applyBorder="1" applyAlignment="1">
      <alignment horizontal="center" vertical="center" wrapText="1"/>
    </xf>
    <xf numFmtId="49" fontId="35" fillId="6" borderId="53" xfId="0" applyNumberFormat="1" applyFont="1" applyFill="1" applyBorder="1" applyAlignment="1">
      <alignment horizontal="left" vertical="center" wrapText="1"/>
    </xf>
    <xf numFmtId="2" fontId="35" fillId="6" borderId="53" xfId="0" applyNumberFormat="1" applyFont="1" applyFill="1" applyBorder="1" applyAlignment="1">
      <alignment horizontal="center" vertical="center" wrapText="1"/>
    </xf>
    <xf numFmtId="165" fontId="35" fillId="6" borderId="53" xfId="0" applyNumberFormat="1" applyFont="1" applyFill="1" applyBorder="1" applyAlignment="1">
      <alignment horizontal="center" vertical="center" wrapText="1"/>
    </xf>
    <xf numFmtId="0" fontId="37" fillId="0" borderId="57" xfId="0" applyFont="1" applyFill="1" applyBorder="1" applyAlignment="1">
      <alignment horizontal="center" vertical="center" wrapText="1"/>
    </xf>
    <xf numFmtId="0" fontId="37" fillId="0" borderId="57" xfId="0" applyNumberFormat="1" applyFont="1" applyFill="1" applyBorder="1" applyAlignment="1" applyProtection="1">
      <alignment horizontal="center" vertical="center" wrapText="1"/>
    </xf>
    <xf numFmtId="49" fontId="0" fillId="0" borderId="57" xfId="0" applyNumberFormat="1" applyFill="1" applyBorder="1" applyAlignment="1">
      <alignment horizontal="left" vertical="center" wrapText="1"/>
    </xf>
    <xf numFmtId="0" fontId="37" fillId="0" borderId="51" xfId="0" applyFont="1" applyFill="1" applyBorder="1" applyAlignment="1">
      <alignment horizontal="center" vertical="center" wrapText="1"/>
    </xf>
    <xf numFmtId="0" fontId="37" fillId="0" borderId="51" xfId="0" applyNumberFormat="1" applyFont="1" applyFill="1" applyBorder="1" applyAlignment="1" applyProtection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2" fontId="35" fillId="0" borderId="51" xfId="0" applyNumberFormat="1" applyFont="1" applyFill="1" applyBorder="1" applyAlignment="1">
      <alignment horizontal="center" vertical="center" wrapText="1"/>
    </xf>
    <xf numFmtId="0" fontId="35" fillId="6" borderId="57" xfId="0" applyNumberFormat="1" applyFont="1" applyFill="1" applyBorder="1" applyAlignment="1" applyProtection="1">
      <alignment horizontal="right" vertical="center" wrapText="1"/>
    </xf>
    <xf numFmtId="165" fontId="35" fillId="6" borderId="57" xfId="0" applyNumberFormat="1" applyFont="1" applyFill="1" applyBorder="1" applyAlignment="1" applyProtection="1">
      <alignment horizontal="center" vertical="center" wrapText="1"/>
    </xf>
    <xf numFmtId="49" fontId="35" fillId="6" borderId="55" xfId="0" applyNumberFormat="1" applyFont="1" applyFill="1" applyBorder="1" applyAlignment="1">
      <alignment horizontal="left" vertical="center" wrapText="1"/>
    </xf>
    <xf numFmtId="49" fontId="35" fillId="6" borderId="55" xfId="0" applyNumberFormat="1" applyFont="1" applyFill="1" applyBorder="1" applyAlignment="1">
      <alignment horizontal="center" vertical="center" wrapText="1"/>
    </xf>
    <xf numFmtId="165" fontId="35" fillId="6" borderId="55" xfId="0" applyNumberFormat="1" applyFont="1" applyFill="1" applyBorder="1" applyAlignment="1">
      <alignment horizontal="center" vertical="center" wrapText="1"/>
    </xf>
    <xf numFmtId="165" fontId="35" fillId="6" borderId="67" xfId="0" applyNumberFormat="1" applyFont="1" applyFill="1" applyBorder="1" applyAlignment="1">
      <alignment horizontal="center" vertical="center" wrapText="1"/>
    </xf>
    <xf numFmtId="0" fontId="35" fillId="0" borderId="51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35" fillId="0" borderId="63" xfId="0" applyFont="1" applyBorder="1" applyAlignment="1">
      <alignment horizontal="center" vertical="center" wrapText="1"/>
    </xf>
    <xf numFmtId="0" fontId="35" fillId="6" borderId="56" xfId="0" applyNumberFormat="1" applyFont="1" applyFill="1" applyBorder="1" applyAlignment="1" applyProtection="1">
      <alignment horizontal="right" vertical="center" wrapText="1"/>
    </xf>
    <xf numFmtId="0" fontId="35" fillId="6" borderId="54" xfId="0" applyFont="1" applyFill="1" applyBorder="1" applyAlignment="1">
      <alignment horizontal="center" vertical="center" wrapText="1"/>
    </xf>
    <xf numFmtId="0" fontId="35" fillId="6" borderId="55" xfId="0" applyFont="1" applyFill="1" applyBorder="1" applyAlignment="1">
      <alignment horizontal="center" vertical="center" wrapText="1"/>
    </xf>
    <xf numFmtId="0" fontId="42" fillId="6" borderId="55" xfId="0" applyFont="1" applyFill="1" applyBorder="1" applyAlignment="1">
      <alignment horizontal="center" vertical="center" wrapText="1"/>
    </xf>
    <xf numFmtId="2" fontId="35" fillId="6" borderId="55" xfId="0" applyNumberFormat="1" applyFont="1" applyFill="1" applyBorder="1" applyAlignment="1">
      <alignment horizontal="center" vertical="center" wrapText="1"/>
    </xf>
    <xf numFmtId="0" fontId="35" fillId="6" borderId="50" xfId="0" applyFont="1" applyFill="1" applyBorder="1" applyAlignment="1">
      <alignment horizontal="center" vertical="center" wrapText="1"/>
    </xf>
    <xf numFmtId="0" fontId="35" fillId="6" borderId="51" xfId="0" applyFont="1" applyFill="1" applyBorder="1" applyAlignment="1">
      <alignment horizontal="center" vertical="center" wrapText="1"/>
    </xf>
    <xf numFmtId="0" fontId="42" fillId="6" borderId="51" xfId="0" applyFont="1" applyFill="1" applyBorder="1" applyAlignment="1">
      <alignment horizontal="center" vertical="center" wrapText="1"/>
    </xf>
    <xf numFmtId="49" fontId="35" fillId="6" borderId="51" xfId="0" applyNumberFormat="1" applyFont="1" applyFill="1" applyBorder="1" applyAlignment="1">
      <alignment horizontal="left" vertical="center" wrapText="1"/>
    </xf>
    <xf numFmtId="2" fontId="35" fillId="6" borderId="51" xfId="0" applyNumberFormat="1" applyFont="1" applyFill="1" applyBorder="1" applyAlignment="1">
      <alignment horizontal="center" vertical="center" wrapText="1"/>
    </xf>
    <xf numFmtId="165" fontId="35" fillId="6" borderId="51" xfId="0" applyNumberFormat="1" applyFont="1" applyFill="1" applyBorder="1" applyAlignment="1">
      <alignment horizontal="center" vertical="center" wrapText="1"/>
    </xf>
    <xf numFmtId="165" fontId="35" fillId="6" borderId="63" xfId="0" applyNumberFormat="1" applyFont="1" applyFill="1" applyBorder="1" applyAlignment="1">
      <alignment horizontal="center" vertical="center" wrapText="1"/>
    </xf>
    <xf numFmtId="2" fontId="35" fillId="6" borderId="53" xfId="0" applyNumberFormat="1" applyFont="1" applyFill="1" applyBorder="1" applyAlignment="1">
      <alignment horizontal="right" vertical="center" wrapText="1"/>
    </xf>
    <xf numFmtId="0" fontId="0" fillId="0" borderId="57" xfId="0" applyFont="1" applyFill="1" applyBorder="1" applyAlignment="1">
      <alignment wrapText="1"/>
    </xf>
    <xf numFmtId="0" fontId="38" fillId="0" borderId="57" xfId="0" applyFont="1" applyBorder="1" applyAlignment="1">
      <alignment horizontal="center" vertical="center" wrapText="1"/>
    </xf>
    <xf numFmtId="0" fontId="0" fillId="0" borderId="51" xfId="0" applyFont="1" applyBorder="1" applyAlignment="1">
      <alignment wrapText="1"/>
    </xf>
    <xf numFmtId="0" fontId="38" fillId="0" borderId="51" xfId="0" applyFont="1" applyBorder="1" applyAlignment="1">
      <alignment horizontal="center" vertical="center" wrapText="1"/>
    </xf>
    <xf numFmtId="0" fontId="0" fillId="0" borderId="55" xfId="0" applyFont="1" applyBorder="1" applyAlignment="1">
      <alignment wrapText="1"/>
    </xf>
    <xf numFmtId="165" fontId="35" fillId="6" borderId="79" xfId="0" applyNumberFormat="1" applyFont="1" applyFill="1" applyBorder="1" applyAlignment="1" applyProtection="1">
      <alignment horizontal="center" vertical="center" wrapText="1"/>
    </xf>
    <xf numFmtId="49" fontId="35" fillId="6" borderId="52" xfId="0" applyNumberFormat="1" applyFont="1" applyFill="1" applyBorder="1" applyAlignment="1">
      <alignment horizontal="center" vertical="center" wrapText="1"/>
    </xf>
    <xf numFmtId="49" fontId="35" fillId="6" borderId="53" xfId="0" applyNumberFormat="1" applyFont="1" applyFill="1" applyBorder="1" applyAlignment="1">
      <alignment horizontal="center" vertical="center" wrapText="1"/>
    </xf>
    <xf numFmtId="49" fontId="0" fillId="0" borderId="57" xfId="0" applyNumberFormat="1" applyBorder="1" applyAlignment="1">
      <alignment horizontal="left" vertical="center" wrapText="1"/>
    </xf>
    <xf numFmtId="49" fontId="0" fillId="0" borderId="51" xfId="0" applyNumberFormat="1" applyBorder="1" applyAlignment="1">
      <alignment horizontal="left" vertical="center" wrapText="1"/>
    </xf>
    <xf numFmtId="49" fontId="35" fillId="6" borderId="57" xfId="0" applyNumberFormat="1" applyFont="1" applyFill="1" applyBorder="1" applyAlignment="1">
      <alignment horizontal="right" vertical="center" wrapText="1"/>
    </xf>
    <xf numFmtId="165" fontId="35" fillId="20" borderId="64" xfId="0" applyNumberFormat="1" applyFont="1" applyFill="1" applyBorder="1" applyAlignment="1">
      <alignment horizontal="center" vertical="center" wrapText="1"/>
    </xf>
    <xf numFmtId="49" fontId="0" fillId="0" borderId="57" xfId="0" applyNumberFormat="1" applyFont="1" applyBorder="1" applyAlignment="1">
      <alignment horizontal="left" vertical="center" wrapText="1"/>
    </xf>
    <xf numFmtId="49" fontId="0" fillId="0" borderId="51" xfId="0" applyNumberFormat="1" applyFont="1" applyBorder="1" applyAlignment="1">
      <alignment horizontal="left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7" fillId="0" borderId="86" xfId="0" applyFont="1" applyFill="1" applyBorder="1" applyAlignment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0" fontId="37" fillId="0" borderId="86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Border="1" applyAlignment="1">
      <alignment horizontal="center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0" fontId="38" fillId="0" borderId="86" xfId="0" applyFont="1" applyFill="1" applyBorder="1" applyAlignment="1">
      <alignment horizontal="center" vertical="center" wrapText="1"/>
    </xf>
    <xf numFmtId="49" fontId="0" fillId="0" borderId="86" xfId="0" applyNumberFormat="1" applyFill="1" applyBorder="1" applyAlignment="1">
      <alignment horizontal="left" vertical="center" wrapText="1"/>
    </xf>
    <xf numFmtId="0" fontId="0" fillId="0" borderId="86" xfId="0" applyBorder="1" applyAlignment="1">
      <alignment horizontal="center" vertical="center" wrapText="1"/>
    </xf>
    <xf numFmtId="2" fontId="35" fillId="0" borderId="86" xfId="0" applyNumberFormat="1" applyFont="1" applyFill="1" applyBorder="1" applyAlignment="1">
      <alignment horizontal="center" vertical="center" wrapText="1"/>
    </xf>
    <xf numFmtId="165" fontId="35" fillId="0" borderId="86" xfId="0" applyNumberFormat="1" applyFont="1" applyFill="1" applyBorder="1" applyAlignment="1">
      <alignment horizontal="center" vertical="center" wrapText="1"/>
    </xf>
    <xf numFmtId="0" fontId="35" fillId="0" borderId="88" xfId="0" applyFont="1" applyFill="1" applyBorder="1" applyAlignment="1">
      <alignment horizontal="center" vertical="center" wrapText="1"/>
    </xf>
    <xf numFmtId="0" fontId="37" fillId="0" borderId="89" xfId="0" applyFont="1" applyFill="1" applyBorder="1" applyAlignment="1">
      <alignment horizontal="center" vertical="center" wrapText="1"/>
    </xf>
    <xf numFmtId="49" fontId="49" fillId="0" borderId="89" xfId="0" applyNumberFormat="1" applyFont="1" applyBorder="1" applyAlignment="1">
      <alignment horizontal="right" vertical="center" wrapText="1"/>
    </xf>
    <xf numFmtId="0" fontId="37" fillId="0" borderId="89" xfId="0" applyNumberFormat="1" applyFont="1" applyFill="1" applyBorder="1" applyAlignment="1" applyProtection="1">
      <alignment horizontal="center" vertical="center" wrapText="1"/>
    </xf>
    <xf numFmtId="0" fontId="0" fillId="0" borderId="89" xfId="0" applyFont="1" applyBorder="1" applyAlignment="1">
      <alignment horizontal="center" vertical="center" wrapText="1"/>
    </xf>
    <xf numFmtId="2" fontId="49" fillId="0" borderId="89" xfId="0" applyNumberFormat="1" applyFont="1" applyBorder="1" applyAlignment="1">
      <alignment horizontal="right" vertical="center" wrapText="1"/>
    </xf>
    <xf numFmtId="165" fontId="0" fillId="0" borderId="89" xfId="0" applyNumberFormat="1" applyFont="1" applyFill="1" applyBorder="1" applyAlignment="1">
      <alignment horizontal="center" vertical="center" wrapText="1"/>
    </xf>
    <xf numFmtId="165" fontId="35" fillId="0" borderId="90" xfId="0" applyNumberFormat="1" applyFont="1" applyFill="1" applyBorder="1" applyAlignment="1">
      <alignment horizontal="center" vertical="center" wrapText="1"/>
    </xf>
    <xf numFmtId="0" fontId="0" fillId="0" borderId="91" xfId="0" applyFont="1" applyFill="1" applyBorder="1" applyAlignment="1">
      <alignment horizontal="center" vertical="center" wrapText="1"/>
    </xf>
    <xf numFmtId="49" fontId="49" fillId="0" borderId="91" xfId="0" applyNumberFormat="1" applyFont="1" applyBorder="1" applyAlignment="1">
      <alignment horizontal="right" vertical="center" wrapText="1"/>
    </xf>
    <xf numFmtId="0" fontId="0" fillId="0" borderId="91" xfId="0" applyNumberFormat="1" applyFill="1" applyBorder="1" applyAlignment="1" applyProtection="1">
      <alignment horizontal="center" vertical="center" wrapText="1"/>
    </xf>
    <xf numFmtId="165" fontId="0" fillId="0" borderId="91" xfId="0" applyNumberFormat="1" applyFont="1" applyFill="1" applyBorder="1" applyAlignment="1">
      <alignment horizontal="center" vertical="center" wrapText="1"/>
    </xf>
    <xf numFmtId="165" fontId="35" fillId="0" borderId="92" xfId="0" applyNumberFormat="1" applyFont="1" applyFill="1" applyBorder="1" applyAlignment="1">
      <alignment horizontal="center" vertical="center" wrapText="1"/>
    </xf>
    <xf numFmtId="165" fontId="0" fillId="0" borderId="87" xfId="0" applyNumberFormat="1" applyFont="1" applyFill="1" applyBorder="1" applyAlignment="1">
      <alignment horizontal="center" vertical="center" wrapText="1"/>
    </xf>
    <xf numFmtId="2" fontId="49" fillId="0" borderId="91" xfId="0" applyNumberFormat="1" applyFont="1" applyBorder="1" applyAlignment="1">
      <alignment horizontal="right" vertical="center" wrapText="1"/>
    </xf>
    <xf numFmtId="0" fontId="0" fillId="0" borderId="86" xfId="0" applyFont="1" applyFill="1" applyBorder="1" applyAlignment="1">
      <alignment horizontal="center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0" fillId="0" borderId="86" xfId="0" applyNumberFormat="1" applyFont="1" applyFill="1" applyBorder="1" applyAlignment="1" applyProtection="1">
      <alignment horizontal="center" vertical="center" wrapText="1"/>
    </xf>
    <xf numFmtId="2" fontId="49" fillId="0" borderId="86" xfId="0" applyNumberFormat="1" applyFont="1" applyFill="1" applyBorder="1" applyAlignment="1">
      <alignment horizontal="right" vertical="center" wrapText="1"/>
    </xf>
    <xf numFmtId="0" fontId="35" fillId="0" borderId="85" xfId="0" applyNumberFormat="1" applyFont="1" applyFill="1" applyBorder="1" applyAlignment="1" applyProtection="1">
      <alignment horizontal="center" vertical="center" wrapText="1"/>
    </xf>
    <xf numFmtId="0" fontId="35" fillId="0" borderId="86" xfId="0" applyNumberFormat="1" applyFont="1" applyFill="1" applyBorder="1" applyAlignment="1" applyProtection="1">
      <alignment horizontal="center" vertical="center" wrapText="1"/>
    </xf>
    <xf numFmtId="165" fontId="0" fillId="0" borderId="86" xfId="0" applyNumberFormat="1" applyFont="1" applyFill="1" applyBorder="1" applyAlignment="1" applyProtection="1">
      <alignment horizontal="center" vertical="center" wrapText="1"/>
    </xf>
    <xf numFmtId="165" fontId="35" fillId="0" borderId="87" xfId="0" applyNumberFormat="1" applyFont="1" applyFill="1" applyBorder="1" applyAlignment="1" applyProtection="1">
      <alignment horizontal="center" vertical="center" wrapText="1"/>
    </xf>
    <xf numFmtId="49" fontId="49" fillId="26" borderId="86" xfId="0" applyNumberFormat="1" applyFont="1" applyFill="1" applyBorder="1" applyAlignment="1">
      <alignment horizontal="right" vertical="center" wrapText="1"/>
    </xf>
    <xf numFmtId="0" fontId="0" fillId="6" borderId="35" xfId="0" applyNumberFormat="1" applyFont="1" applyFill="1" applyBorder="1" applyAlignment="1" applyProtection="1">
      <alignment horizontal="center" vertical="center" wrapText="1"/>
    </xf>
    <xf numFmtId="165" fontId="0" fillId="6" borderId="35" xfId="0" applyNumberFormat="1" applyFont="1" applyFill="1" applyBorder="1" applyAlignment="1" applyProtection="1">
      <alignment horizontal="center" vertical="center" wrapText="1"/>
    </xf>
    <xf numFmtId="0" fontId="51" fillId="0" borderId="88" xfId="0" applyFont="1" applyFill="1" applyBorder="1" applyAlignment="1">
      <alignment horizontal="center" vertical="center" wrapText="1"/>
    </xf>
    <xf numFmtId="0" fontId="0" fillId="0" borderId="89" xfId="0" applyFont="1" applyFill="1" applyBorder="1" applyAlignment="1">
      <alignment horizontal="center" vertical="center" wrapText="1"/>
    </xf>
    <xf numFmtId="0" fontId="0" fillId="0" borderId="89" xfId="0" applyNumberFormat="1" applyFill="1" applyBorder="1" applyAlignment="1" applyProtection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51" fillId="0" borderId="85" xfId="0" applyFont="1" applyFill="1" applyBorder="1" applyAlignment="1">
      <alignment horizontal="center" vertical="center" wrapText="1"/>
    </xf>
    <xf numFmtId="0" fontId="0" fillId="0" borderId="86" xfId="0" applyNumberFormat="1" applyFill="1" applyBorder="1" applyAlignment="1" applyProtection="1">
      <alignment horizontal="center" vertical="center" wrapText="1"/>
    </xf>
    <xf numFmtId="2" fontId="49" fillId="0" borderId="86" xfId="0" applyNumberFormat="1" applyFont="1" applyBorder="1" applyAlignment="1">
      <alignment horizontal="center" vertical="center" wrapText="1"/>
    </xf>
    <xf numFmtId="0" fontId="35" fillId="0" borderId="86" xfId="0" applyFont="1" applyBorder="1" applyAlignment="1">
      <alignment horizontal="center" vertical="center" wrapText="1"/>
    </xf>
    <xf numFmtId="0" fontId="38" fillId="0" borderId="86" xfId="0" applyFont="1" applyFill="1" applyBorder="1" applyAlignment="1">
      <alignment horizontal="left" vertical="center" wrapText="1"/>
    </xf>
    <xf numFmtId="2" fontId="49" fillId="0" borderId="91" xfId="0" applyNumberFormat="1" applyFont="1" applyBorder="1" applyAlignment="1">
      <alignment horizontal="center" vertical="center" wrapText="1"/>
    </xf>
    <xf numFmtId="0" fontId="35" fillId="0" borderId="91" xfId="0" applyFont="1" applyBorder="1" applyAlignment="1">
      <alignment horizontal="center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165" fontId="35" fillId="6" borderId="89" xfId="0" applyNumberFormat="1" applyFont="1" applyFill="1" applyBorder="1" applyAlignment="1" applyProtection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0" fontId="48" fillId="0" borderId="85" xfId="0" applyFont="1" applyFill="1" applyBorder="1" applyAlignment="1">
      <alignment horizontal="right" vertical="center" wrapText="1"/>
    </xf>
    <xf numFmtId="165" fontId="35" fillId="0" borderId="89" xfId="0" applyNumberFormat="1" applyFont="1" applyFill="1" applyBorder="1" applyAlignment="1">
      <alignment horizontal="center" vertical="center" wrapText="1"/>
    </xf>
    <xf numFmtId="0" fontId="35" fillId="0" borderId="85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38" fillId="0" borderId="86" xfId="0" applyFont="1" applyFill="1" applyBorder="1" applyAlignment="1">
      <alignment horizontal="center" vertical="center"/>
    </xf>
    <xf numFmtId="0" fontId="0" fillId="0" borderId="86" xfId="0" applyNumberFormat="1" applyFont="1" applyFill="1" applyBorder="1" applyAlignment="1" applyProtection="1">
      <alignment horizontal="center" vertical="center"/>
    </xf>
    <xf numFmtId="49" fontId="0" fillId="0" borderId="86" xfId="0" applyNumberFormat="1" applyFill="1" applyBorder="1" applyAlignment="1">
      <alignment horizontal="justify" vertical="center" wrapText="1"/>
    </xf>
    <xf numFmtId="0" fontId="0" fillId="0" borderId="86" xfId="0" applyFont="1" applyBorder="1" applyAlignment="1">
      <alignment horizontal="center" vertical="center"/>
    </xf>
    <xf numFmtId="4" fontId="0" fillId="0" borderId="86" xfId="0" applyNumberFormat="1" applyFont="1" applyFill="1" applyBorder="1" applyAlignment="1">
      <alignment horizontal="center" vertical="center"/>
    </xf>
    <xf numFmtId="4" fontId="35" fillId="0" borderId="87" xfId="0" applyNumberFormat="1" applyFont="1" applyFill="1" applyBorder="1" applyAlignment="1">
      <alignment horizontal="center" vertical="center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49" fontId="0" fillId="0" borderId="86" xfId="0" applyNumberFormat="1" applyFont="1" applyBorder="1" applyAlignment="1">
      <alignment horizontal="justify" vertical="center" wrapText="1"/>
    </xf>
    <xf numFmtId="0" fontId="51" fillId="26" borderId="85" xfId="0" applyFont="1" applyFill="1" applyBorder="1" applyAlignment="1">
      <alignment horizontal="center" vertical="center" wrapText="1"/>
    </xf>
    <xf numFmtId="0" fontId="48" fillId="26" borderId="86" xfId="0" applyFont="1" applyFill="1" applyBorder="1" applyAlignment="1">
      <alignment horizontal="center" vertical="center" wrapText="1"/>
    </xf>
    <xf numFmtId="0" fontId="49" fillId="26" borderId="86" xfId="0" applyFont="1" applyFill="1" applyBorder="1" applyAlignment="1">
      <alignment horizontal="center" vertical="top" wrapText="1"/>
    </xf>
    <xf numFmtId="0" fontId="49" fillId="26" borderId="86" xfId="0" applyFont="1" applyFill="1" applyBorder="1" applyAlignment="1">
      <alignment horizontal="center" vertical="center" wrapText="1"/>
    </xf>
    <xf numFmtId="2" fontId="49" fillId="26" borderId="86" xfId="0" applyNumberFormat="1" applyFont="1" applyFill="1" applyBorder="1" applyAlignment="1">
      <alignment horizontal="right" vertical="center" wrapText="1"/>
    </xf>
    <xf numFmtId="165" fontId="52" fillId="26" borderId="86" xfId="0" applyNumberFormat="1" applyFont="1" applyFill="1" applyBorder="1" applyAlignment="1">
      <alignment vertical="center" wrapText="1"/>
    </xf>
    <xf numFmtId="165" fontId="49" fillId="26" borderId="87" xfId="0" applyNumberFormat="1" applyFont="1" applyFill="1" applyBorder="1" applyAlignment="1">
      <alignment horizontal="right" vertical="center" wrapText="1"/>
    </xf>
    <xf numFmtId="49" fontId="0" fillId="0" borderId="86" xfId="0" applyNumberFormat="1" applyBorder="1" applyAlignment="1">
      <alignment horizontal="justify" vertical="center" wrapText="1"/>
    </xf>
    <xf numFmtId="0" fontId="0" fillId="6" borderId="89" xfId="0" applyNumberFormat="1" applyFont="1" applyFill="1" applyBorder="1" applyAlignment="1" applyProtection="1">
      <alignment horizontal="center" vertical="center" wrapText="1"/>
    </xf>
    <xf numFmtId="165" fontId="0" fillId="6" borderId="89" xfId="0" applyNumberFormat="1" applyFont="1" applyFill="1" applyBorder="1" applyAlignment="1" applyProtection="1">
      <alignment horizontal="center" vertical="center" wrapText="1"/>
    </xf>
    <xf numFmtId="0" fontId="0" fillId="6" borderId="51" xfId="0" applyFill="1" applyBorder="1" applyAlignment="1">
      <alignment horizontal="center" vertical="center"/>
    </xf>
    <xf numFmtId="0" fontId="0" fillId="0" borderId="51" xfId="0" applyNumberFormat="1" applyFill="1" applyBorder="1" applyAlignment="1" applyProtection="1">
      <alignment horizontal="left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0" borderId="86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49" fontId="49" fillId="0" borderId="29" xfId="0" applyNumberFormat="1" applyFont="1" applyBorder="1" applyAlignment="1">
      <alignment horizontal="right" vertical="center" wrapText="1"/>
    </xf>
    <xf numFmtId="0" fontId="0" fillId="0" borderId="29" xfId="0" applyBorder="1" applyAlignment="1">
      <alignment horizontal="center" vertical="center" wrapText="1"/>
    </xf>
    <xf numFmtId="0" fontId="35" fillId="0" borderId="93" xfId="0" applyFont="1" applyFill="1" applyBorder="1" applyAlignment="1">
      <alignment horizontal="center" vertical="center" wrapText="1"/>
    </xf>
    <xf numFmtId="0" fontId="38" fillId="0" borderId="94" xfId="0" applyFont="1" applyFill="1" applyBorder="1" applyAlignment="1">
      <alignment horizontal="center" vertical="center" wrapText="1"/>
    </xf>
    <xf numFmtId="0" fontId="37" fillId="0" borderId="94" xfId="0" applyFont="1" applyFill="1" applyBorder="1" applyAlignment="1">
      <alignment horizontal="center" vertical="center" wrapText="1"/>
    </xf>
    <xf numFmtId="0" fontId="37" fillId="0" borderId="94" xfId="0" applyNumberFormat="1" applyFont="1" applyFill="1" applyBorder="1" applyAlignment="1" applyProtection="1">
      <alignment horizontal="center" vertical="center" wrapText="1"/>
    </xf>
    <xf numFmtId="49" fontId="0" fillId="0" borderId="94" xfId="0" applyNumberFormat="1" applyFill="1" applyBorder="1" applyAlignment="1">
      <alignment horizontal="left" vertical="center" wrapText="1"/>
    </xf>
    <xf numFmtId="0" fontId="0" fillId="0" borderId="94" xfId="0" applyBorder="1" applyAlignment="1">
      <alignment horizontal="center" vertical="center" wrapText="1"/>
    </xf>
    <xf numFmtId="2" fontId="35" fillId="0" borderId="94" xfId="0" applyNumberFormat="1" applyFont="1" applyFill="1" applyBorder="1" applyAlignment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0" fontId="0" fillId="0" borderId="29" xfId="0" applyFont="1" applyBorder="1" applyAlignment="1">
      <alignment wrapText="1"/>
    </xf>
    <xf numFmtId="2" fontId="49" fillId="0" borderId="29" xfId="0" applyNumberFormat="1" applyFont="1" applyBorder="1" applyAlignment="1">
      <alignment horizontal="right" vertical="center" wrapText="1"/>
    </xf>
    <xf numFmtId="165" fontId="0" fillId="0" borderId="77" xfId="0" applyNumberFormat="1" applyFont="1" applyFill="1" applyBorder="1" applyAlignment="1">
      <alignment horizontal="center" vertical="center" wrapText="1"/>
    </xf>
    <xf numFmtId="2" fontId="49" fillId="0" borderId="48" xfId="0" applyNumberFormat="1" applyFont="1" applyBorder="1" applyAlignment="1">
      <alignment vertical="center" wrapText="1"/>
    </xf>
    <xf numFmtId="2" fontId="49" fillId="0" borderId="42" xfId="0" applyNumberFormat="1" applyFont="1" applyBorder="1" applyAlignment="1">
      <alignment vertical="center" wrapText="1"/>
    </xf>
    <xf numFmtId="2" fontId="48" fillId="0" borderId="42" xfId="0" applyNumberFormat="1" applyFont="1" applyFill="1" applyBorder="1" applyAlignment="1">
      <alignment vertical="center" wrapText="1"/>
    </xf>
    <xf numFmtId="166" fontId="35" fillId="6" borderId="57" xfId="0" applyNumberFormat="1" applyFont="1" applyFill="1" applyBorder="1" applyAlignment="1">
      <alignment horizontal="center" vertical="center" wrapText="1"/>
    </xf>
    <xf numFmtId="2" fontId="35" fillId="6" borderId="51" xfId="0" applyNumberFormat="1" applyFont="1" applyFill="1" applyBorder="1" applyAlignment="1">
      <alignment horizontal="center" vertical="center"/>
    </xf>
    <xf numFmtId="2" fontId="35" fillId="6" borderId="57" xfId="0" applyNumberFormat="1" applyFont="1" applyFill="1" applyBorder="1" applyAlignment="1" applyProtection="1">
      <alignment horizontal="center" vertical="center" wrapText="1"/>
    </xf>
    <xf numFmtId="168" fontId="35" fillId="0" borderId="86" xfId="93" applyNumberFormat="1" applyFont="1" applyFill="1" applyBorder="1" applyAlignment="1" applyProtection="1">
      <alignment horizontal="center" vertical="center"/>
    </xf>
    <xf numFmtId="3" fontId="54" fillId="25" borderId="51" xfId="0" applyNumberFormat="1" applyFont="1" applyFill="1" applyBorder="1" applyAlignment="1">
      <alignment horizontal="center" vertical="center"/>
    </xf>
    <xf numFmtId="2" fontId="35" fillId="0" borderId="47" xfId="0" applyNumberFormat="1" applyFont="1" applyFill="1" applyBorder="1" applyAlignment="1">
      <alignment horizontal="center" vertical="center" wrapText="1"/>
    </xf>
    <xf numFmtId="2" fontId="35" fillId="0" borderId="32" xfId="0" applyNumberFormat="1" applyFont="1" applyFill="1" applyBorder="1" applyAlignment="1">
      <alignment horizontal="center" vertical="center" wrapText="1"/>
    </xf>
    <xf numFmtId="165" fontId="0" fillId="0" borderId="94" xfId="0" applyNumberFormat="1" applyFont="1" applyFill="1" applyBorder="1" applyAlignment="1">
      <alignment horizontal="center" vertical="center" wrapText="1"/>
    </xf>
    <xf numFmtId="165" fontId="0" fillId="6" borderId="29" xfId="0" applyNumberFormat="1" applyFont="1" applyFill="1" applyBorder="1" applyAlignment="1" applyProtection="1">
      <alignment horizontal="center" vertical="center" wrapText="1"/>
    </xf>
    <xf numFmtId="165" fontId="0" fillId="0" borderId="47" xfId="0" applyNumberFormat="1" applyFont="1" applyFill="1" applyBorder="1" applyAlignment="1">
      <alignment horizontal="center" vertical="center" wrapText="1"/>
    </xf>
    <xf numFmtId="4" fontId="53" fillId="0" borderId="51" xfId="0" applyNumberFormat="1" applyFont="1" applyFill="1" applyBorder="1" applyAlignment="1">
      <alignment horizontal="center" vertical="center"/>
    </xf>
    <xf numFmtId="49" fontId="35" fillId="0" borderId="16" xfId="0" applyNumberFormat="1" applyFont="1" applyFill="1" applyBorder="1" applyAlignment="1">
      <alignment horizontal="center" vertical="center" wrapText="1"/>
    </xf>
    <xf numFmtId="49" fontId="35" fillId="0" borderId="19" xfId="0" applyNumberFormat="1" applyFont="1" applyFill="1" applyBorder="1" applyAlignment="1">
      <alignment horizontal="center" vertical="center" wrapText="1"/>
    </xf>
    <xf numFmtId="0" fontId="35" fillId="6" borderId="96" xfId="0" applyFont="1" applyFill="1" applyBorder="1" applyAlignment="1">
      <alignment horizontal="center" vertical="center" wrapText="1"/>
    </xf>
    <xf numFmtId="0" fontId="35" fillId="6" borderId="97" xfId="0" applyFont="1" applyFill="1" applyBorder="1" applyAlignment="1">
      <alignment horizontal="center" vertical="center" wrapText="1"/>
    </xf>
    <xf numFmtId="0" fontId="42" fillId="6" borderId="97" xfId="0" applyFont="1" applyFill="1" applyBorder="1" applyAlignment="1">
      <alignment horizontal="center" vertical="center" wrapText="1"/>
    </xf>
    <xf numFmtId="49" fontId="35" fillId="6" borderId="97" xfId="0" applyNumberFormat="1" applyFont="1" applyFill="1" applyBorder="1" applyAlignment="1" applyProtection="1">
      <alignment horizontal="left" vertical="center" wrapText="1"/>
    </xf>
    <xf numFmtId="0" fontId="0" fillId="6" borderId="97" xfId="0" applyFont="1" applyFill="1" applyBorder="1" applyAlignment="1">
      <alignment horizontal="center" vertical="center" wrapText="1"/>
    </xf>
    <xf numFmtId="2" fontId="0" fillId="6" borderId="97" xfId="0" applyNumberFormat="1" applyFont="1" applyFill="1" applyBorder="1" applyAlignment="1">
      <alignment horizontal="center" vertical="center" wrapText="1"/>
    </xf>
    <xf numFmtId="165" fontId="0" fillId="6" borderId="97" xfId="0" applyNumberFormat="1" applyFont="1" applyFill="1" applyBorder="1" applyAlignment="1">
      <alignment horizontal="center" vertical="center" wrapText="1"/>
    </xf>
    <xf numFmtId="165" fontId="35" fillId="6" borderId="98" xfId="0" applyNumberFormat="1" applyFont="1" applyFill="1" applyBorder="1" applyAlignment="1">
      <alignment horizontal="center" vertical="center" wrapText="1"/>
    </xf>
    <xf numFmtId="0" fontId="35" fillId="6" borderId="99" xfId="0" applyNumberFormat="1" applyFont="1" applyFill="1" applyBorder="1" applyAlignment="1" applyProtection="1">
      <alignment horizontal="center" vertical="center" wrapText="1"/>
    </xf>
    <xf numFmtId="0" fontId="35" fillId="6" borderId="100" xfId="0" applyNumberFormat="1" applyFont="1" applyFill="1" applyBorder="1" applyAlignment="1" applyProtection="1">
      <alignment horizontal="right" vertical="center" wrapText="1"/>
    </xf>
    <xf numFmtId="0" fontId="35" fillId="6" borderId="100" xfId="0" applyNumberFormat="1" applyFont="1" applyFill="1" applyBorder="1" applyAlignment="1" applyProtection="1">
      <alignment horizontal="center" vertical="center" wrapText="1"/>
    </xf>
    <xf numFmtId="165" fontId="35" fillId="6" borderId="100" xfId="0" applyNumberFormat="1" applyFont="1" applyFill="1" applyBorder="1" applyAlignment="1" applyProtection="1">
      <alignment horizontal="center" vertical="center" wrapText="1"/>
    </xf>
    <xf numFmtId="165" fontId="35" fillId="6" borderId="101" xfId="0" applyNumberFormat="1" applyFont="1" applyFill="1" applyBorder="1" applyAlignment="1" applyProtection="1">
      <alignment horizontal="center" vertical="center" wrapText="1"/>
    </xf>
    <xf numFmtId="0" fontId="35" fillId="6" borderId="102" xfId="0" applyNumberFormat="1" applyFont="1" applyFill="1" applyBorder="1" applyAlignment="1" applyProtection="1">
      <alignment horizontal="center" vertical="center" wrapText="1"/>
    </xf>
    <xf numFmtId="49" fontId="35" fillId="0" borderId="103" xfId="0" applyNumberFormat="1" applyFont="1" applyFill="1" applyBorder="1" applyAlignment="1">
      <alignment horizontal="center" vertical="center" wrapText="1"/>
    </xf>
    <xf numFmtId="0" fontId="35" fillId="0" borderId="104" xfId="0" applyFont="1" applyFill="1" applyBorder="1" applyAlignment="1">
      <alignment horizontal="center" vertical="center" wrapText="1"/>
    </xf>
    <xf numFmtId="49" fontId="49" fillId="0" borderId="104" xfId="0" applyNumberFormat="1" applyFont="1" applyBorder="1" applyAlignment="1">
      <alignment horizontal="right" vertical="center" wrapText="1"/>
    </xf>
    <xf numFmtId="0" fontId="59" fillId="0" borderId="104" xfId="0" applyFont="1" applyBorder="1"/>
    <xf numFmtId="165" fontId="0" fillId="0" borderId="104" xfId="0" applyNumberFormat="1" applyFill="1" applyBorder="1" applyAlignment="1">
      <alignment horizontal="center" vertical="center" wrapText="1"/>
    </xf>
    <xf numFmtId="0" fontId="0" fillId="0" borderId="104" xfId="0" applyFill="1" applyBorder="1" applyAlignment="1">
      <alignment horizontal="center" vertical="center" wrapText="1"/>
    </xf>
    <xf numFmtId="2" fontId="35" fillId="0" borderId="104" xfId="0" applyNumberFormat="1" applyFont="1" applyFill="1" applyBorder="1" applyAlignment="1">
      <alignment horizontal="center" vertical="center" wrapText="1"/>
    </xf>
    <xf numFmtId="165" fontId="35" fillId="0" borderId="105" xfId="0" applyNumberFormat="1" applyFont="1" applyFill="1" applyBorder="1" applyAlignment="1">
      <alignment horizontal="center" vertical="center" wrapText="1"/>
    </xf>
    <xf numFmtId="49" fontId="35" fillId="0" borderId="85" xfId="0" applyNumberFormat="1" applyFont="1" applyFill="1" applyBorder="1" applyAlignment="1">
      <alignment horizontal="center" vertical="center" wrapText="1"/>
    </xf>
    <xf numFmtId="0" fontId="59" fillId="0" borderId="86" xfId="0" applyFont="1" applyBorder="1"/>
    <xf numFmtId="49" fontId="35" fillId="0" borderId="106" xfId="0" applyNumberFormat="1" applyFont="1" applyFill="1" applyBorder="1" applyAlignment="1">
      <alignment horizontal="center" vertical="center" wrapText="1"/>
    </xf>
    <xf numFmtId="0" fontId="35" fillId="0" borderId="107" xfId="0" applyFont="1" applyFill="1" applyBorder="1" applyAlignment="1">
      <alignment horizontal="center" vertical="center" wrapText="1"/>
    </xf>
    <xf numFmtId="49" fontId="49" fillId="0" borderId="107" xfId="0" applyNumberFormat="1" applyFont="1" applyBorder="1" applyAlignment="1">
      <alignment horizontal="right" vertical="center" wrapText="1"/>
    </xf>
    <xf numFmtId="0" fontId="35" fillId="0" borderId="107" xfId="0" applyNumberFormat="1" applyFont="1" applyFill="1" applyBorder="1" applyAlignment="1" applyProtection="1">
      <alignment horizontal="center" vertical="center" wrapText="1"/>
    </xf>
    <xf numFmtId="0" fontId="0" fillId="0" borderId="107" xfId="0" applyFill="1" applyBorder="1" applyAlignment="1">
      <alignment horizontal="center" vertical="center" wrapText="1"/>
    </xf>
    <xf numFmtId="2" fontId="49" fillId="0" borderId="107" xfId="0" applyNumberFormat="1" applyFont="1" applyBorder="1" applyAlignment="1">
      <alignment horizontal="right" vertical="center" wrapText="1"/>
    </xf>
    <xf numFmtId="165" fontId="0" fillId="0" borderId="107" xfId="0" applyNumberFormat="1" applyFont="1" applyFill="1" applyBorder="1" applyAlignment="1">
      <alignment horizontal="center" vertical="center" wrapText="1"/>
    </xf>
    <xf numFmtId="165" fontId="35" fillId="0" borderId="108" xfId="0" applyNumberFormat="1" applyFont="1" applyFill="1" applyBorder="1" applyAlignment="1">
      <alignment horizontal="center" vertical="center" wrapText="1"/>
    </xf>
    <xf numFmtId="165" fontId="0" fillId="0" borderId="104" xfId="0" applyNumberFormat="1" applyFill="1" applyBorder="1" applyAlignment="1">
      <alignment horizontal="left" vertical="center" wrapText="1"/>
    </xf>
    <xf numFmtId="165" fontId="0" fillId="0" borderId="86" xfId="0" applyNumberFormat="1" applyFill="1" applyBorder="1" applyAlignment="1">
      <alignment horizontal="left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35" fillId="20" borderId="30" xfId="0" applyFont="1" applyFill="1" applyBorder="1" applyAlignment="1">
      <alignment horizontal="center" vertical="center" wrapText="1"/>
    </xf>
    <xf numFmtId="0" fontId="39" fillId="20" borderId="30" xfId="0" applyNumberFormat="1" applyFont="1" applyFill="1" applyBorder="1" applyAlignment="1" applyProtection="1">
      <alignment horizontal="left" vertical="center" wrapText="1"/>
    </xf>
    <xf numFmtId="2" fontId="35" fillId="20" borderId="30" xfId="0" applyNumberFormat="1" applyFont="1" applyFill="1" applyBorder="1" applyAlignment="1">
      <alignment horizontal="center" vertical="center" wrapText="1"/>
    </xf>
    <xf numFmtId="165" fontId="35" fillId="20" borderId="30" xfId="0" applyNumberFormat="1" applyFont="1" applyFill="1" applyBorder="1" applyAlignment="1">
      <alignment horizontal="center" vertical="center" wrapText="1"/>
    </xf>
    <xf numFmtId="165" fontId="35" fillId="20" borderId="68" xfId="0" applyNumberFormat="1" applyFont="1" applyFill="1" applyBorder="1" applyAlignment="1">
      <alignment horizontal="center" vertical="center" wrapText="1"/>
    </xf>
    <xf numFmtId="0" fontId="39" fillId="20" borderId="110" xfId="0" applyFont="1" applyFill="1" applyBorder="1" applyAlignment="1">
      <alignment horizontal="center" vertical="center" wrapText="1"/>
    </xf>
    <xf numFmtId="0" fontId="39" fillId="20" borderId="111" xfId="0" applyFont="1" applyFill="1" applyBorder="1" applyAlignment="1">
      <alignment horizontal="center" vertical="center" wrapText="1"/>
    </xf>
    <xf numFmtId="0" fontId="42" fillId="20" borderId="111" xfId="0" applyFont="1" applyFill="1" applyBorder="1" applyAlignment="1">
      <alignment horizontal="center" vertical="center" wrapText="1"/>
    </xf>
    <xf numFmtId="0" fontId="39" fillId="20" borderId="111" xfId="0" applyNumberFormat="1" applyFont="1" applyFill="1" applyBorder="1" applyAlignment="1" applyProtection="1">
      <alignment horizontal="center" vertical="center" wrapText="1"/>
    </xf>
    <xf numFmtId="49" fontId="39" fillId="20" borderId="111" xfId="0" applyNumberFormat="1" applyFont="1" applyFill="1" applyBorder="1" applyAlignment="1">
      <alignment horizontal="right" vertical="center" wrapText="1"/>
    </xf>
    <xf numFmtId="0" fontId="35" fillId="20" borderId="111" xfId="0" applyFont="1" applyFill="1" applyBorder="1" applyAlignment="1">
      <alignment horizontal="center" vertical="center" wrapText="1"/>
    </xf>
    <xf numFmtId="2" fontId="35" fillId="20" borderId="111" xfId="0" applyNumberFormat="1" applyFont="1" applyFill="1" applyBorder="1" applyAlignment="1">
      <alignment horizontal="center" vertical="center" wrapText="1"/>
    </xf>
    <xf numFmtId="165" fontId="35" fillId="20" borderId="111" xfId="0" applyNumberFormat="1" applyFont="1" applyFill="1" applyBorder="1" applyAlignment="1">
      <alignment horizontal="center" vertical="center" wrapText="1"/>
    </xf>
    <xf numFmtId="165" fontId="35" fillId="20" borderId="112" xfId="0" applyNumberFormat="1" applyFont="1" applyFill="1" applyBorder="1" applyAlignment="1">
      <alignment horizontal="center" vertical="center" wrapText="1"/>
    </xf>
    <xf numFmtId="0" fontId="35" fillId="6" borderId="52" xfId="0" applyNumberFormat="1" applyFont="1" applyFill="1" applyBorder="1" applyAlignment="1" applyProtection="1">
      <alignment horizontal="center" vertical="center" wrapText="1"/>
    </xf>
    <xf numFmtId="0" fontId="35" fillId="6" borderId="91" xfId="0" applyNumberFormat="1" applyFont="1" applyFill="1" applyBorder="1" applyAlignment="1" applyProtection="1">
      <alignment horizontal="center" vertical="center" wrapText="1"/>
    </xf>
    <xf numFmtId="0" fontId="35" fillId="6" borderId="91" xfId="0" applyNumberFormat="1" applyFont="1" applyFill="1" applyBorder="1" applyAlignment="1" applyProtection="1">
      <alignment horizontal="right" vertical="center" wrapText="1"/>
    </xf>
    <xf numFmtId="165" fontId="35" fillId="6" borderId="91" xfId="0" applyNumberFormat="1" applyFont="1" applyFill="1" applyBorder="1" applyAlignment="1" applyProtection="1">
      <alignment horizontal="center" vertical="center" wrapText="1"/>
    </xf>
    <xf numFmtId="165" fontId="35" fillId="6" borderId="92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 applyProtection="1">
      <alignment horizontal="left" vertical="center" wrapText="1"/>
    </xf>
    <xf numFmtId="0" fontId="35" fillId="20" borderId="29" xfId="0" applyFont="1" applyFill="1" applyBorder="1" applyAlignment="1">
      <alignment horizontal="center" wrapText="1"/>
    </xf>
    <xf numFmtId="2" fontId="35" fillId="20" borderId="29" xfId="0" applyNumberFormat="1" applyFont="1" applyFill="1" applyBorder="1" applyAlignment="1">
      <alignment horizontal="center" wrapText="1"/>
    </xf>
    <xf numFmtId="165" fontId="35" fillId="20" borderId="29" xfId="0" applyNumberFormat="1" applyFont="1" applyFill="1" applyBorder="1" applyAlignment="1">
      <alignment horizontal="center" wrapText="1"/>
    </xf>
    <xf numFmtId="165" fontId="35" fillId="20" borderId="77" xfId="0" applyNumberFormat="1" applyFont="1" applyFill="1" applyBorder="1" applyAlignment="1">
      <alignment horizontal="center" wrapText="1"/>
    </xf>
    <xf numFmtId="0" fontId="39" fillId="20" borderId="38" xfId="0" applyNumberFormat="1" applyFont="1" applyFill="1" applyBorder="1" applyAlignment="1" applyProtection="1">
      <alignment horizontal="center" vertical="center" wrapText="1"/>
    </xf>
    <xf numFmtId="0" fontId="39" fillId="20" borderId="38" xfId="0" applyFont="1" applyFill="1" applyBorder="1" applyAlignment="1">
      <alignment horizontal="right" vertical="center" wrapText="1"/>
    </xf>
    <xf numFmtId="0" fontId="35" fillId="20" borderId="38" xfId="0" applyFont="1" applyFill="1" applyBorder="1" applyAlignment="1">
      <alignment horizontal="center" wrapText="1"/>
    </xf>
    <xf numFmtId="2" fontId="35" fillId="20" borderId="38" xfId="0" applyNumberFormat="1" applyFont="1" applyFill="1" applyBorder="1" applyAlignment="1">
      <alignment horizontal="center" wrapText="1"/>
    </xf>
    <xf numFmtId="165" fontId="35" fillId="20" borderId="38" xfId="0" applyNumberFormat="1" applyFont="1" applyFill="1" applyBorder="1" applyAlignment="1">
      <alignment horizontal="center" wrapText="1"/>
    </xf>
    <xf numFmtId="165" fontId="35" fillId="20" borderId="80" xfId="0" applyNumberFormat="1" applyFont="1" applyFill="1" applyBorder="1" applyAlignment="1">
      <alignment horizontal="center" wrapText="1"/>
    </xf>
    <xf numFmtId="0" fontId="49" fillId="0" borderId="91" xfId="0" applyNumberFormat="1" applyFont="1" applyFill="1" applyBorder="1" applyAlignment="1" applyProtection="1">
      <alignment horizontal="center" vertical="center" wrapText="1"/>
    </xf>
    <xf numFmtId="49" fontId="49" fillId="0" borderId="91" xfId="0" applyNumberFormat="1" applyFont="1" applyFill="1" applyBorder="1" applyAlignment="1">
      <alignment horizontal="right" vertical="center" wrapText="1"/>
    </xf>
    <xf numFmtId="0" fontId="49" fillId="0" borderId="91" xfId="0" applyFont="1" applyFill="1" applyBorder="1" applyAlignment="1">
      <alignment horizontal="center" vertical="center" wrapText="1"/>
    </xf>
    <xf numFmtId="165" fontId="52" fillId="0" borderId="91" xfId="0" applyNumberFormat="1" applyFont="1" applyFill="1" applyBorder="1" applyAlignment="1">
      <alignment horizontal="center" vertical="center" wrapText="1"/>
    </xf>
    <xf numFmtId="165" fontId="52" fillId="0" borderId="92" xfId="0" applyNumberFormat="1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 applyProtection="1">
      <alignment horizontal="left" vertical="center" wrapText="1"/>
    </xf>
    <xf numFmtId="49" fontId="39" fillId="20" borderId="38" xfId="0" applyNumberFormat="1" applyFont="1" applyFill="1" applyBorder="1" applyAlignment="1">
      <alignment horizontal="right" vertical="center" wrapText="1"/>
    </xf>
    <xf numFmtId="2" fontId="35" fillId="20" borderId="38" xfId="0" applyNumberFormat="1" applyFont="1" applyFill="1" applyBorder="1" applyAlignment="1">
      <alignment horizontal="center" vertical="center" wrapText="1"/>
    </xf>
    <xf numFmtId="165" fontId="35" fillId="20" borderId="38" xfId="0" applyNumberFormat="1" applyFont="1" applyFill="1" applyBorder="1" applyAlignment="1">
      <alignment horizontal="center" vertical="center" wrapText="1"/>
    </xf>
    <xf numFmtId="2" fontId="35" fillId="20" borderId="29" xfId="0" applyNumberFormat="1" applyFont="1" applyFill="1" applyBorder="1" applyAlignment="1">
      <alignment horizontal="right" vertical="center" wrapText="1"/>
    </xf>
    <xf numFmtId="2" fontId="35" fillId="20" borderId="38" xfId="0" applyNumberFormat="1" applyFont="1" applyFill="1" applyBorder="1" applyAlignment="1">
      <alignment horizontal="right" vertical="center" wrapText="1"/>
    </xf>
    <xf numFmtId="49" fontId="35" fillId="6" borderId="40" xfId="0" applyNumberFormat="1" applyFont="1" applyFill="1" applyBorder="1" applyAlignment="1">
      <alignment horizontal="right" vertical="center" wrapText="1"/>
    </xf>
    <xf numFmtId="49" fontId="0" fillId="0" borderId="86" xfId="0" applyNumberFormat="1" applyFill="1" applyBorder="1" applyAlignment="1" applyProtection="1">
      <alignment horizontal="left" vertical="center" wrapText="1"/>
    </xf>
    <xf numFmtId="0" fontId="48" fillId="0" borderId="52" xfId="0" applyFont="1" applyFill="1" applyBorder="1" applyAlignment="1">
      <alignment horizontal="right" vertical="center" wrapText="1"/>
    </xf>
    <xf numFmtId="0" fontId="0" fillId="0" borderId="91" xfId="0" applyBorder="1" applyAlignment="1">
      <alignment horizontal="center" vertical="center" wrapText="1"/>
    </xf>
    <xf numFmtId="49" fontId="0" fillId="0" borderId="86" xfId="0" applyNumberFormat="1" applyFont="1" applyFill="1" applyBorder="1" applyAlignment="1">
      <alignment horizontal="left" vertical="center" wrapText="1"/>
    </xf>
    <xf numFmtId="0" fontId="0" fillId="0" borderId="91" xfId="0" applyFont="1" applyBorder="1" applyAlignment="1">
      <alignment wrapText="1"/>
    </xf>
    <xf numFmtId="0" fontId="0" fillId="0" borderId="91" xfId="0" applyFont="1" applyBorder="1" applyAlignment="1">
      <alignment horizontal="center" vertical="center" wrapText="1"/>
    </xf>
    <xf numFmtId="165" fontId="0" fillId="0" borderId="92" xfId="0" applyNumberFormat="1" applyFont="1" applyFill="1" applyBorder="1" applyAlignment="1">
      <alignment horizontal="center" vertical="center" wrapText="1"/>
    </xf>
    <xf numFmtId="0" fontId="0" fillId="0" borderId="86" xfId="0" applyFont="1" applyFill="1" applyBorder="1" applyAlignment="1">
      <alignment wrapText="1"/>
    </xf>
    <xf numFmtId="0" fontId="38" fillId="0" borderId="86" xfId="0" applyFont="1" applyBorder="1" applyAlignment="1">
      <alignment horizontal="center" vertical="center" wrapText="1"/>
    </xf>
    <xf numFmtId="49" fontId="0" fillId="0" borderId="86" xfId="0" applyNumberFormat="1" applyBorder="1" applyAlignment="1">
      <alignment horizontal="left" vertical="center" wrapText="1"/>
    </xf>
    <xf numFmtId="0" fontId="34" fillId="26" borderId="21" xfId="0" applyFont="1" applyFill="1" applyBorder="1" applyAlignment="1">
      <alignment horizontal="left" vertical="center" wrapText="1"/>
    </xf>
    <xf numFmtId="0" fontId="36" fillId="27" borderId="21" xfId="0" applyFont="1" applyFill="1" applyBorder="1" applyAlignment="1">
      <alignment horizontal="center" vertical="center" wrapText="1"/>
    </xf>
    <xf numFmtId="49" fontId="36" fillId="27" borderId="21" xfId="0" applyNumberFormat="1" applyFont="1" applyFill="1" applyBorder="1" applyAlignment="1">
      <alignment horizontal="center" vertical="center" wrapText="1"/>
    </xf>
    <xf numFmtId="0" fontId="0" fillId="26" borderId="21" xfId="0" applyFont="1" applyFill="1" applyBorder="1" applyAlignment="1">
      <alignment horizontal="center" vertical="center" wrapText="1"/>
    </xf>
    <xf numFmtId="2" fontId="0" fillId="26" borderId="21" xfId="0" applyNumberFormat="1" applyFont="1" applyFill="1" applyBorder="1" applyAlignment="1">
      <alignment horizontal="right" vertical="center" wrapText="1"/>
    </xf>
    <xf numFmtId="165" fontId="0" fillId="26" borderId="21" xfId="0" applyNumberFormat="1" applyFont="1" applyFill="1" applyBorder="1" applyAlignment="1">
      <alignment horizontal="center" vertical="center" wrapText="1"/>
    </xf>
    <xf numFmtId="165" fontId="0" fillId="26" borderId="23" xfId="0" applyNumberFormat="1" applyFont="1" applyFill="1" applyBorder="1" applyAlignment="1">
      <alignment horizontal="center" vertical="center" wrapText="1"/>
    </xf>
    <xf numFmtId="0" fontId="60" fillId="26" borderId="0" xfId="0" applyFont="1" applyFill="1"/>
    <xf numFmtId="0" fontId="34" fillId="26" borderId="20" xfId="0" applyFont="1" applyFill="1" applyBorder="1" applyAlignment="1">
      <alignment horizontal="center" vertical="center" wrapText="1"/>
    </xf>
    <xf numFmtId="0" fontId="63" fillId="0" borderId="91" xfId="0" applyFont="1" applyFill="1" applyBorder="1" applyAlignment="1">
      <alignment vertical="top" wrapText="1"/>
    </xf>
    <xf numFmtId="0" fontId="0" fillId="0" borderId="89" xfId="0" applyFill="1" applyBorder="1" applyAlignment="1">
      <alignment horizontal="center" vertical="center" wrapText="1"/>
    </xf>
    <xf numFmtId="2" fontId="49" fillId="0" borderId="121" xfId="0" applyNumberFormat="1" applyFont="1" applyBorder="1" applyAlignment="1">
      <alignment horizontal="right" vertical="center" wrapText="1"/>
    </xf>
    <xf numFmtId="0" fontId="35" fillId="0" borderId="89" xfId="0" applyNumberFormat="1" applyFont="1" applyFill="1" applyBorder="1" applyAlignment="1" applyProtection="1">
      <alignment horizontal="center" vertical="center" wrapText="1"/>
    </xf>
    <xf numFmtId="0" fontId="35" fillId="0" borderId="89" xfId="0" applyFont="1" applyFill="1" applyBorder="1" applyAlignment="1">
      <alignment horizontal="center" vertical="center" wrapText="1"/>
    </xf>
    <xf numFmtId="0" fontId="63" fillId="0" borderId="86" xfId="0" applyFont="1" applyFill="1" applyBorder="1" applyAlignment="1">
      <alignment vertical="top" wrapText="1"/>
    </xf>
    <xf numFmtId="165" fontId="35" fillId="0" borderId="77" xfId="0" applyNumberFormat="1" applyFont="1" applyFill="1" applyBorder="1" applyAlignment="1">
      <alignment horizontal="center" vertical="center" wrapText="1"/>
    </xf>
    <xf numFmtId="0" fontId="38" fillId="0" borderId="86" xfId="0" applyFont="1" applyBorder="1" applyAlignment="1">
      <alignment horizontal="center" vertical="top" wrapText="1"/>
    </xf>
    <xf numFmtId="2" fontId="35" fillId="0" borderId="29" xfId="0" applyNumberFormat="1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62" fillId="0" borderId="29" xfId="0" applyFont="1" applyFill="1" applyBorder="1" applyAlignment="1">
      <alignment vertical="top" wrapText="1"/>
    </xf>
    <xf numFmtId="0" fontId="35" fillId="0" borderId="29" xfId="0" applyNumberFormat="1" applyFont="1" applyFill="1" applyBorder="1" applyAlignment="1" applyProtection="1">
      <alignment horizontal="center" vertical="center" wrapText="1"/>
    </xf>
    <xf numFmtId="0" fontId="42" fillId="0" borderId="29" xfId="0" applyFont="1" applyFill="1" applyBorder="1" applyAlignment="1">
      <alignment horizontal="center" vertical="center" wrapText="1"/>
    </xf>
    <xf numFmtId="0" fontId="35" fillId="0" borderId="29" xfId="0" applyFont="1" applyFill="1" applyBorder="1" applyAlignment="1">
      <alignment horizontal="center" vertical="center" wrapText="1"/>
    </xf>
    <xf numFmtId="2" fontId="0" fillId="6" borderId="86" xfId="0" applyNumberFormat="1" applyFont="1" applyFill="1" applyBorder="1" applyAlignment="1">
      <alignment horizontal="center" vertical="center" wrapText="1"/>
    </xf>
    <xf numFmtId="0" fontId="0" fillId="6" borderId="86" xfId="0" applyFont="1" applyFill="1" applyBorder="1" applyAlignment="1">
      <alignment horizontal="center" vertical="center" wrapText="1"/>
    </xf>
    <xf numFmtId="0" fontId="62" fillId="0" borderId="86" xfId="0" applyFont="1" applyFill="1" applyBorder="1" applyAlignment="1">
      <alignment vertical="top" wrapText="1"/>
    </xf>
    <xf numFmtId="0" fontId="35" fillId="6" borderId="29" xfId="0" applyNumberFormat="1" applyFont="1" applyFill="1" applyBorder="1" applyAlignment="1" applyProtection="1">
      <alignment horizontal="left" vertical="center" wrapText="1"/>
    </xf>
    <xf numFmtId="0" fontId="35" fillId="6" borderId="29" xfId="0" applyNumberFormat="1" applyFont="1" applyFill="1" applyBorder="1" applyAlignment="1" applyProtection="1">
      <alignment horizontal="center" vertical="center" wrapText="1"/>
    </xf>
    <xf numFmtId="2" fontId="35" fillId="6" borderId="29" xfId="0" applyNumberFormat="1" applyFont="1" applyFill="1" applyBorder="1" applyAlignment="1" applyProtection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49" xfId="0" applyNumberFormat="1" applyFont="1" applyFill="1" applyBorder="1" applyAlignment="1" applyProtection="1">
      <alignment horizontal="right" vertical="center" wrapText="1"/>
    </xf>
    <xf numFmtId="0" fontId="35" fillId="6" borderId="30" xfId="0" applyFont="1" applyFill="1" applyBorder="1" applyAlignment="1">
      <alignment horizontal="center" vertical="center" wrapText="1"/>
    </xf>
    <xf numFmtId="0" fontId="42" fillId="6" borderId="30" xfId="0" applyFont="1" applyFill="1" applyBorder="1" applyAlignment="1">
      <alignment horizontal="center" vertical="center" wrapText="1"/>
    </xf>
    <xf numFmtId="49" fontId="35" fillId="6" borderId="30" xfId="0" applyNumberFormat="1" applyFont="1" applyFill="1" applyBorder="1" applyAlignment="1" applyProtection="1">
      <alignment horizontal="left" vertical="center" wrapText="1"/>
    </xf>
    <xf numFmtId="0" fontId="35" fillId="6" borderId="30" xfId="0" applyNumberFormat="1" applyFont="1" applyFill="1" applyBorder="1" applyAlignment="1" applyProtection="1">
      <alignment horizontal="center" vertical="center" wrapText="1"/>
    </xf>
    <xf numFmtId="0" fontId="35" fillId="6" borderId="33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165" fontId="0" fillId="0" borderId="32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top" wrapText="1"/>
    </xf>
    <xf numFmtId="0" fontId="48" fillId="0" borderId="31" xfId="0" applyFont="1" applyFill="1" applyBorder="1" applyAlignment="1">
      <alignment horizontal="center" vertical="top" wrapText="1"/>
    </xf>
    <xf numFmtId="49" fontId="0" fillId="0" borderId="32" xfId="0" applyNumberFormat="1" applyFill="1" applyBorder="1" applyAlignment="1">
      <alignment vertical="center" wrapText="1"/>
    </xf>
    <xf numFmtId="49" fontId="49" fillId="0" borderId="42" xfId="0" applyNumberFormat="1" applyFont="1" applyBorder="1" applyAlignment="1">
      <alignment horizontal="right" vertical="center" wrapText="1"/>
    </xf>
    <xf numFmtId="2" fontId="49" fillId="0" borderId="42" xfId="0" applyNumberFormat="1" applyFont="1" applyBorder="1" applyAlignment="1">
      <alignment horizontal="right" vertical="center" wrapText="1"/>
    </xf>
    <xf numFmtId="165" fontId="0" fillId="0" borderId="42" xfId="0" applyNumberFormat="1" applyFont="1" applyFill="1" applyBorder="1" applyAlignment="1">
      <alignment vertical="center" wrapText="1"/>
    </xf>
    <xf numFmtId="0" fontId="0" fillId="0" borderId="42" xfId="0" applyFont="1" applyFill="1" applyBorder="1" applyAlignment="1">
      <alignment horizontal="center" vertical="center" wrapText="1"/>
    </xf>
    <xf numFmtId="165" fontId="0" fillId="0" borderId="42" xfId="0" applyNumberFormat="1" applyFont="1" applyFill="1" applyBorder="1" applyAlignment="1">
      <alignment horizontal="center" vertical="center" wrapText="1"/>
    </xf>
    <xf numFmtId="0" fontId="0" fillId="0" borderId="32" xfId="0" applyNumberFormat="1" applyFill="1" applyBorder="1" applyAlignment="1">
      <alignment horizontal="left" vertical="center" wrapText="1"/>
    </xf>
    <xf numFmtId="0" fontId="48" fillId="0" borderId="42" xfId="0" applyFont="1" applyFill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0" fillId="6" borderId="30" xfId="0" applyFont="1" applyFill="1" applyBorder="1" applyAlignment="1">
      <alignment horizontal="center" vertical="center" wrapText="1"/>
    </xf>
    <xf numFmtId="2" fontId="0" fillId="6" borderId="30" xfId="0" applyNumberFormat="1" applyFont="1" applyFill="1" applyBorder="1" applyAlignment="1">
      <alignment horizontal="center" vertical="center" wrapText="1"/>
    </xf>
    <xf numFmtId="165" fontId="0" fillId="6" borderId="30" xfId="0" applyNumberFormat="1" applyFont="1" applyFill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49" fontId="49" fillId="0" borderId="31" xfId="0" applyNumberFormat="1" applyFont="1" applyBorder="1" applyAlignment="1">
      <alignment horizontal="right" vertical="center" wrapText="1"/>
    </xf>
    <xf numFmtId="2" fontId="49" fillId="0" borderId="31" xfId="0" applyNumberFormat="1" applyFont="1" applyBorder="1" applyAlignment="1">
      <alignment horizontal="right" vertical="center" wrapText="1"/>
    </xf>
    <xf numFmtId="165" fontId="0" fillId="0" borderId="31" xfId="0" applyNumberFormat="1" applyFont="1" applyFill="1" applyBorder="1" applyAlignment="1">
      <alignment vertical="center" wrapText="1"/>
    </xf>
    <xf numFmtId="0" fontId="48" fillId="0" borderId="31" xfId="0" applyFont="1" applyFill="1" applyBorder="1" applyAlignment="1">
      <alignment horizontal="center" vertical="center" wrapText="1"/>
    </xf>
    <xf numFmtId="0" fontId="51" fillId="0" borderId="39" xfId="0" applyFont="1" applyFill="1" applyBorder="1" applyAlignment="1">
      <alignment horizontal="center" vertical="center" wrapText="1"/>
    </xf>
    <xf numFmtId="49" fontId="35" fillId="6" borderId="86" xfId="0" applyNumberFormat="1" applyFont="1" applyFill="1" applyBorder="1" applyAlignment="1" applyProtection="1">
      <alignment horizontal="left" vertical="center" wrapText="1"/>
    </xf>
    <xf numFmtId="165" fontId="0" fillId="6" borderId="91" xfId="0" applyNumberFormat="1" applyFont="1" applyFill="1" applyBorder="1" applyAlignment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>
      <alignment horizontal="right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5" fillId="6" borderId="93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Fill="1" applyBorder="1" applyAlignment="1">
      <alignment horizontal="center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39" fillId="20" borderId="29" xfId="0" applyNumberFormat="1" applyFont="1" applyFill="1" applyBorder="1" applyAlignment="1" applyProtection="1">
      <alignment horizontal="center" vertical="center" wrapText="1"/>
    </xf>
    <xf numFmtId="0" fontId="42" fillId="6" borderId="94" xfId="0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0" fontId="51" fillId="0" borderId="85" xfId="0" applyFont="1" applyFill="1" applyBorder="1" applyAlignment="1">
      <alignment horizontal="center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35" fillId="6" borderId="94" xfId="0" applyFont="1" applyFill="1" applyBorder="1" applyAlignment="1">
      <alignment horizontal="left" vertical="center" wrapText="1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0" fontId="0" fillId="6" borderId="94" xfId="0" applyFont="1" applyFill="1" applyBorder="1" applyAlignment="1">
      <alignment horizontal="center" vertical="center" wrapText="1"/>
    </xf>
    <xf numFmtId="165" fontId="0" fillId="6" borderId="94" xfId="0" applyNumberFormat="1" applyFont="1" applyFill="1" applyBorder="1" applyAlignment="1">
      <alignment horizontal="center" vertical="center" wrapText="1"/>
    </xf>
    <xf numFmtId="0" fontId="0" fillId="20" borderId="29" xfId="0" applyFont="1" applyFill="1" applyBorder="1" applyAlignment="1">
      <alignment horizontal="center" vertical="center" wrapText="1"/>
    </xf>
    <xf numFmtId="2" fontId="0" fillId="20" borderId="29" xfId="0" applyNumberFormat="1" applyFont="1" applyFill="1" applyBorder="1" applyAlignment="1">
      <alignment horizontal="center" vertical="center" wrapText="1"/>
    </xf>
    <xf numFmtId="165" fontId="0" fillId="20" borderId="29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0" fontId="0" fillId="24" borderId="86" xfId="0" applyFont="1" applyFill="1" applyBorder="1" applyAlignment="1">
      <alignment horizontal="center" vertical="center" wrapText="1"/>
    </xf>
    <xf numFmtId="2" fontId="0" fillId="24" borderId="86" xfId="0" applyNumberFormat="1" applyFont="1" applyFill="1" applyBorder="1" applyAlignment="1">
      <alignment horizontal="right" vertical="center" wrapText="1"/>
    </xf>
    <xf numFmtId="165" fontId="0" fillId="24" borderId="86" xfId="0" applyNumberFormat="1" applyFont="1" applyFill="1" applyBorder="1" applyAlignment="1">
      <alignment horizontal="center" vertical="center" wrapText="1"/>
    </xf>
    <xf numFmtId="165" fontId="50" fillId="24" borderId="87" xfId="0" applyNumberFormat="1" applyFont="1" applyFill="1" applyBorder="1" applyAlignment="1">
      <alignment horizontal="center" vertical="center" wrapText="1"/>
    </xf>
    <xf numFmtId="0" fontId="39" fillId="20" borderId="113" xfId="0" applyFont="1" applyFill="1" applyBorder="1" applyAlignment="1">
      <alignment horizontal="center" vertical="center" wrapText="1"/>
    </xf>
    <xf numFmtId="0" fontId="39" fillId="20" borderId="91" xfId="0" applyFont="1" applyFill="1" applyBorder="1" applyAlignment="1">
      <alignment horizontal="center" vertical="center" wrapText="1"/>
    </xf>
    <xf numFmtId="0" fontId="39" fillId="20" borderId="91" xfId="0" applyNumberFormat="1" applyFont="1" applyFill="1" applyBorder="1" applyAlignment="1" applyProtection="1">
      <alignment horizontal="center" vertical="center" wrapText="1"/>
    </xf>
    <xf numFmtId="49" fontId="39" fillId="20" borderId="91" xfId="0" applyNumberFormat="1" applyFont="1" applyFill="1" applyBorder="1" applyAlignment="1">
      <alignment horizontal="left" vertical="center" wrapText="1"/>
    </xf>
    <xf numFmtId="0" fontId="0" fillId="20" borderId="91" xfId="0" applyFont="1" applyFill="1" applyBorder="1" applyAlignment="1">
      <alignment horizontal="center" vertical="center" wrapText="1"/>
    </xf>
    <xf numFmtId="2" fontId="0" fillId="20" borderId="91" xfId="0" applyNumberFormat="1" applyFont="1" applyFill="1" applyBorder="1" applyAlignment="1">
      <alignment horizontal="right" vertical="center" wrapText="1"/>
    </xf>
    <xf numFmtId="165" fontId="0" fillId="20" borderId="91" xfId="0" applyNumberFormat="1" applyFont="1" applyFill="1" applyBorder="1" applyAlignment="1">
      <alignment horizontal="center" vertical="center" wrapText="1"/>
    </xf>
    <xf numFmtId="165" fontId="35" fillId="20" borderId="92" xfId="0" applyNumberFormat="1" applyFont="1" applyFill="1" applyBorder="1" applyAlignment="1">
      <alignment horizontal="center" vertical="center" wrapText="1"/>
    </xf>
    <xf numFmtId="165" fontId="35" fillId="6" borderId="95" xfId="0" applyNumberFormat="1" applyFont="1" applyFill="1" applyBorder="1" applyAlignment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165" fontId="35" fillId="6" borderId="68" xfId="0" applyNumberFormat="1" applyFont="1" applyFill="1" applyBorder="1" applyAlignment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horizontal="center" vertical="center" wrapText="1"/>
    </xf>
    <xf numFmtId="165" fontId="0" fillId="0" borderId="71" xfId="0" applyNumberFormat="1" applyFont="1" applyFill="1" applyBorder="1" applyAlignment="1">
      <alignment horizontal="center" vertical="center" wrapText="1"/>
    </xf>
    <xf numFmtId="0" fontId="35" fillId="0" borderId="70" xfId="0" applyFont="1" applyFill="1" applyBorder="1" applyAlignment="1">
      <alignment horizontal="center" vertical="center" wrapText="1"/>
    </xf>
    <xf numFmtId="49" fontId="47" fillId="0" borderId="70" xfId="0" applyNumberFormat="1" applyFont="1" applyBorder="1" applyAlignment="1">
      <alignment horizontal="center" vertical="center" wrapText="1"/>
    </xf>
    <xf numFmtId="165" fontId="49" fillId="0" borderId="71" xfId="0" applyNumberFormat="1" applyFont="1" applyBorder="1" applyAlignment="1">
      <alignment horizontal="right" vertical="center" wrapText="1"/>
    </xf>
    <xf numFmtId="165" fontId="49" fillId="0" borderId="72" xfId="0" applyNumberFormat="1" applyFont="1" applyBorder="1" applyAlignment="1">
      <alignment horizontal="right" vertical="center" wrapText="1"/>
    </xf>
    <xf numFmtId="0" fontId="35" fillId="6" borderId="75" xfId="0" applyNumberFormat="1" applyFont="1" applyFill="1" applyBorder="1" applyAlignment="1" applyProtection="1">
      <alignment horizontal="center" vertical="center" wrapText="1"/>
    </xf>
    <xf numFmtId="165" fontId="35" fillId="6" borderId="76" xfId="0" applyNumberFormat="1" applyFont="1" applyFill="1" applyBorder="1" applyAlignment="1" applyProtection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5" fillId="20" borderId="91" xfId="0" applyFont="1" applyFill="1" applyBorder="1" applyAlignment="1">
      <alignment horizontal="center" vertical="center" wrapText="1"/>
    </xf>
    <xf numFmtId="0" fontId="42" fillId="20" borderId="91" xfId="0" applyFont="1" applyFill="1" applyBorder="1" applyAlignment="1">
      <alignment horizontal="center" vertical="center" wrapText="1"/>
    </xf>
    <xf numFmtId="0" fontId="39" fillId="20" borderId="91" xfId="0" applyNumberFormat="1" applyFont="1" applyFill="1" applyBorder="1" applyAlignment="1" applyProtection="1">
      <alignment horizontal="left" vertical="center" wrapText="1"/>
    </xf>
    <xf numFmtId="2" fontId="35" fillId="20" borderId="91" xfId="0" applyNumberFormat="1" applyFont="1" applyFill="1" applyBorder="1" applyAlignment="1">
      <alignment horizontal="center" vertical="center" wrapText="1"/>
    </xf>
    <xf numFmtId="165" fontId="35" fillId="20" borderId="91" xfId="0" applyNumberFormat="1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left" vertical="center" wrapText="1"/>
    </xf>
    <xf numFmtId="2" fontId="35" fillId="6" borderId="94" xfId="0" applyNumberFormat="1" applyFont="1" applyFill="1" applyBorder="1" applyAlignment="1">
      <alignment horizontal="center" vertical="center" wrapText="1"/>
    </xf>
    <xf numFmtId="0" fontId="48" fillId="0" borderId="86" xfId="0" applyFont="1" applyFill="1" applyBorder="1" applyAlignment="1">
      <alignment horizontal="center" vertical="center" wrapText="1"/>
    </xf>
    <xf numFmtId="0" fontId="48" fillId="0" borderId="86" xfId="0" applyFont="1" applyFill="1" applyBorder="1" applyAlignment="1">
      <alignment horizontal="center" vertical="top" wrapText="1"/>
    </xf>
    <xf numFmtId="0" fontId="48" fillId="0" borderId="86" xfId="0" applyFont="1" applyBorder="1" applyAlignment="1">
      <alignment horizontal="center" vertical="center" wrapText="1"/>
    </xf>
    <xf numFmtId="165" fontId="48" fillId="0" borderId="86" xfId="0" applyNumberFormat="1" applyFont="1" applyFill="1" applyBorder="1" applyAlignment="1">
      <alignment vertical="center" wrapText="1"/>
    </xf>
    <xf numFmtId="165" fontId="49" fillId="0" borderId="87" xfId="0" applyNumberFormat="1" applyFont="1" applyBorder="1" applyAlignment="1">
      <alignment horizontal="right" vertical="center" wrapText="1"/>
    </xf>
    <xf numFmtId="165" fontId="35" fillId="6" borderId="89" xfId="0" applyNumberFormat="1" applyFont="1" applyFill="1" applyBorder="1" applyAlignment="1" applyProtection="1">
      <alignment horizontal="center" vertical="center" wrapText="1"/>
    </xf>
    <xf numFmtId="0" fontId="35" fillId="6" borderId="28" xfId="0" applyNumberFormat="1" applyFont="1" applyFill="1" applyBorder="1" applyAlignment="1" applyProtection="1">
      <alignment horizontal="center" vertical="center" wrapText="1"/>
    </xf>
    <xf numFmtId="165" fontId="35" fillId="6" borderId="77" xfId="0" applyNumberFormat="1" applyFont="1" applyFill="1" applyBorder="1" applyAlignment="1" applyProtection="1">
      <alignment horizontal="center" vertical="center" wrapText="1"/>
    </xf>
    <xf numFmtId="0" fontId="35" fillId="6" borderId="85" xfId="0" applyNumberFormat="1" applyFont="1" applyFill="1" applyBorder="1" applyAlignment="1" applyProtection="1">
      <alignment horizontal="center" vertical="center" wrapText="1"/>
    </xf>
    <xf numFmtId="0" fontId="35" fillId="6" borderId="86" xfId="0" applyNumberFormat="1" applyFont="1" applyFill="1" applyBorder="1" applyAlignment="1" applyProtection="1">
      <alignment horizontal="center" vertical="center" wrapText="1"/>
    </xf>
    <xf numFmtId="0" fontId="35" fillId="6" borderId="86" xfId="0" applyNumberFormat="1" applyFont="1" applyFill="1" applyBorder="1" applyAlignment="1" applyProtection="1">
      <alignment horizontal="right" vertical="center" wrapText="1"/>
    </xf>
    <xf numFmtId="165" fontId="35" fillId="6" borderId="86" xfId="0" applyNumberFormat="1" applyFont="1" applyFill="1" applyBorder="1" applyAlignment="1" applyProtection="1">
      <alignment horizontal="center" vertical="center" wrapText="1"/>
    </xf>
    <xf numFmtId="165" fontId="35" fillId="6" borderId="87" xfId="0" applyNumberFormat="1" applyFont="1" applyFill="1" applyBorder="1" applyAlignment="1" applyProtection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9" fillId="20" borderId="86" xfId="0" applyNumberFormat="1" applyFont="1" applyFill="1" applyBorder="1" applyAlignment="1" applyProtection="1">
      <alignment horizontal="center" vertical="center" wrapText="1"/>
    </xf>
    <xf numFmtId="0" fontId="39" fillId="20" borderId="86" xfId="0" applyFont="1" applyFill="1" applyBorder="1" applyAlignment="1">
      <alignment horizontal="right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2" fontId="35" fillId="0" borderId="86" xfId="0" applyNumberFormat="1" applyFont="1" applyFill="1" applyBorder="1" applyAlignment="1">
      <alignment horizontal="center" vertical="center" wrapText="1"/>
    </xf>
    <xf numFmtId="0" fontId="35" fillId="0" borderId="86" xfId="0" applyNumberFormat="1" applyFont="1" applyFill="1" applyBorder="1" applyAlignment="1" applyProtection="1">
      <alignment horizontal="center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35" fillId="6" borderId="85" xfId="0" applyFont="1" applyFill="1" applyBorder="1" applyAlignment="1">
      <alignment horizontal="center" vertical="center" wrapText="1"/>
    </xf>
    <xf numFmtId="0" fontId="35" fillId="6" borderId="86" xfId="0" applyFont="1" applyFill="1" applyBorder="1" applyAlignment="1">
      <alignment horizontal="center" vertical="center" wrapText="1"/>
    </xf>
    <xf numFmtId="0" fontId="42" fillId="6" borderId="86" xfId="0" applyFont="1" applyFill="1" applyBorder="1" applyAlignment="1">
      <alignment horizontal="center" vertical="center" wrapText="1"/>
    </xf>
    <xf numFmtId="165" fontId="35" fillId="6" borderId="87" xfId="0" applyNumberFormat="1" applyFont="1" applyFill="1" applyBorder="1" applyAlignment="1">
      <alignment horizontal="center" vertical="center" wrapText="1"/>
    </xf>
    <xf numFmtId="0" fontId="35" fillId="0" borderId="86" xfId="0" applyFont="1" applyFill="1" applyBorder="1" applyAlignment="1">
      <alignment horizontal="center" vertical="center" wrapText="1"/>
    </xf>
    <xf numFmtId="0" fontId="42" fillId="0" borderId="86" xfId="0" applyFont="1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39" fillId="20" borderId="114" xfId="0" applyFont="1" applyFill="1" applyBorder="1" applyAlignment="1">
      <alignment horizontal="center" vertical="center" wrapText="1"/>
    </xf>
    <xf numFmtId="0" fontId="39" fillId="20" borderId="115" xfId="0" applyFont="1" applyFill="1" applyBorder="1" applyAlignment="1">
      <alignment horizontal="center" vertical="center" wrapText="1"/>
    </xf>
    <xf numFmtId="0" fontId="42" fillId="20" borderId="115" xfId="0" applyFont="1" applyFill="1" applyBorder="1" applyAlignment="1">
      <alignment horizontal="center" vertical="center" wrapText="1"/>
    </xf>
    <xf numFmtId="0" fontId="39" fillId="20" borderId="115" xfId="0" applyNumberFormat="1" applyFont="1" applyFill="1" applyBorder="1" applyAlignment="1" applyProtection="1">
      <alignment horizontal="center" vertical="center" wrapText="1"/>
    </xf>
    <xf numFmtId="49" fontId="39" fillId="20" borderId="115" xfId="0" applyNumberFormat="1" applyFont="1" applyFill="1" applyBorder="1" applyAlignment="1">
      <alignment horizontal="right" vertical="center" wrapText="1"/>
    </xf>
    <xf numFmtId="0" fontId="35" fillId="20" borderId="115" xfId="0" applyFont="1" applyFill="1" applyBorder="1" applyAlignment="1">
      <alignment horizontal="center" vertical="center" wrapText="1"/>
    </xf>
    <xf numFmtId="2" fontId="35" fillId="20" borderId="115" xfId="0" applyNumberFormat="1" applyFont="1" applyFill="1" applyBorder="1" applyAlignment="1">
      <alignment horizontal="center" vertical="center" wrapText="1"/>
    </xf>
    <xf numFmtId="165" fontId="35" fillId="20" borderId="115" xfId="0" applyNumberFormat="1" applyFont="1" applyFill="1" applyBorder="1" applyAlignment="1">
      <alignment horizontal="center" vertical="center" wrapText="1"/>
    </xf>
    <xf numFmtId="165" fontId="35" fillId="20" borderId="116" xfId="0" applyNumberFormat="1" applyFont="1" applyFill="1" applyBorder="1" applyAlignment="1">
      <alignment horizontal="center" vertical="center" wrapText="1"/>
    </xf>
    <xf numFmtId="2" fontId="35" fillId="6" borderId="86" xfId="0" applyNumberFormat="1" applyFont="1" applyFill="1" applyBorder="1" applyAlignment="1">
      <alignment horizontal="center" vertical="center" wrapText="1"/>
    </xf>
    <xf numFmtId="0" fontId="63" fillId="0" borderId="0" xfId="0" applyFont="1" applyAlignment="1">
      <alignment wrapText="1"/>
    </xf>
    <xf numFmtId="0" fontId="38" fillId="0" borderId="0" xfId="0" applyFont="1" applyAlignment="1">
      <alignment horizontal="center" vertical="center"/>
    </xf>
    <xf numFmtId="165" fontId="35" fillId="6" borderId="115" xfId="0" applyNumberFormat="1" applyFont="1" applyFill="1" applyBorder="1" applyAlignment="1">
      <alignment horizontal="center" vertical="center" wrapText="1"/>
    </xf>
    <xf numFmtId="0" fontId="62" fillId="0" borderId="86" xfId="0" applyFont="1" applyBorder="1" applyAlignment="1">
      <alignment vertical="top" wrapText="1"/>
    </xf>
    <xf numFmtId="0" fontId="35" fillId="6" borderId="114" xfId="0" applyFont="1" applyFill="1" applyBorder="1" applyAlignment="1">
      <alignment horizontal="center" vertical="center" wrapText="1"/>
    </xf>
    <xf numFmtId="0" fontId="35" fillId="6" borderId="115" xfId="0" applyFont="1" applyFill="1" applyBorder="1" applyAlignment="1">
      <alignment horizontal="center" vertical="center" wrapText="1"/>
    </xf>
    <xf numFmtId="0" fontId="42" fillId="6" borderId="115" xfId="0" applyFont="1" applyFill="1" applyBorder="1" applyAlignment="1">
      <alignment horizontal="center" vertical="center" wrapText="1"/>
    </xf>
    <xf numFmtId="0" fontId="35" fillId="6" borderId="115" xfId="0" applyNumberFormat="1" applyFont="1" applyFill="1" applyBorder="1" applyAlignment="1" applyProtection="1">
      <alignment horizontal="center" vertical="center" wrapText="1"/>
    </xf>
    <xf numFmtId="49" fontId="35" fillId="6" borderId="115" xfId="0" applyNumberFormat="1" applyFont="1" applyFill="1" applyBorder="1" applyAlignment="1" applyProtection="1">
      <alignment horizontal="left" vertical="center" wrapText="1"/>
    </xf>
    <xf numFmtId="2" fontId="35" fillId="6" borderId="115" xfId="0" applyNumberFormat="1" applyFont="1" applyFill="1" applyBorder="1" applyAlignment="1">
      <alignment horizontal="center" vertical="center" wrapText="1"/>
    </xf>
    <xf numFmtId="165" fontId="35" fillId="6" borderId="116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165" fontId="35" fillId="0" borderId="64" xfId="0" applyNumberFormat="1" applyFont="1" applyFill="1" applyBorder="1" applyAlignment="1">
      <alignment horizontal="center" vertical="center" wrapText="1"/>
    </xf>
    <xf numFmtId="2" fontId="49" fillId="0" borderId="117" xfId="0" applyNumberFormat="1" applyFont="1" applyBorder="1" applyAlignment="1">
      <alignment horizontal="right" vertical="center" wrapText="1"/>
    </xf>
    <xf numFmtId="0" fontId="35" fillId="6" borderId="118" xfId="0" applyNumberFormat="1" applyFont="1" applyFill="1" applyBorder="1" applyAlignment="1" applyProtection="1">
      <alignment horizontal="center" vertical="center" wrapText="1"/>
    </xf>
    <xf numFmtId="0" fontId="35" fillId="6" borderId="119" xfId="0" applyNumberFormat="1" applyFont="1" applyFill="1" applyBorder="1" applyAlignment="1" applyProtection="1">
      <alignment horizontal="right" vertical="center" wrapText="1"/>
    </xf>
    <xf numFmtId="0" fontId="35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20" xfId="0" applyNumberFormat="1" applyFont="1" applyFill="1" applyBorder="1" applyAlignment="1" applyProtection="1">
      <alignment horizontal="center" vertical="center" wrapText="1"/>
    </xf>
    <xf numFmtId="2" fontId="49" fillId="0" borderId="42" xfId="0" applyNumberFormat="1" applyFont="1" applyBorder="1" applyAlignment="1">
      <alignment vertical="center" wrapText="1"/>
    </xf>
    <xf numFmtId="2" fontId="48" fillId="0" borderId="42" xfId="0" applyNumberFormat="1" applyFont="1" applyFill="1" applyBorder="1" applyAlignment="1">
      <alignment vertical="center" wrapText="1"/>
    </xf>
    <xf numFmtId="166" fontId="35" fillId="6" borderId="94" xfId="0" applyNumberFormat="1" applyFont="1" applyFill="1" applyBorder="1" applyAlignment="1">
      <alignment horizontal="center" vertical="center" wrapText="1"/>
    </xf>
    <xf numFmtId="2" fontId="35" fillId="0" borderId="32" xfId="0" applyNumberFormat="1" applyFont="1" applyFill="1" applyBorder="1" applyAlignment="1">
      <alignment horizontal="center" vertical="center" wrapText="1"/>
    </xf>
    <xf numFmtId="165" fontId="0" fillId="6" borderId="29" xfId="0" applyNumberFormat="1" applyFont="1" applyFill="1" applyBorder="1" applyAlignment="1" applyProtection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24" borderId="53" xfId="0" applyFont="1" applyFill="1" applyBorder="1" applyAlignment="1">
      <alignment horizontal="center" vertical="center" wrapText="1"/>
    </xf>
    <xf numFmtId="2" fontId="0" fillId="24" borderId="53" xfId="0" applyNumberFormat="1" applyFont="1" applyFill="1" applyBorder="1" applyAlignment="1">
      <alignment horizontal="right" vertical="center" wrapText="1"/>
    </xf>
    <xf numFmtId="165" fontId="0" fillId="24" borderId="53" xfId="0" applyNumberFormat="1" applyFont="1" applyFill="1" applyBorder="1" applyAlignment="1">
      <alignment horizontal="center" vertical="center" wrapText="1"/>
    </xf>
    <xf numFmtId="165" fontId="50" fillId="24" borderId="65" xfId="0" applyNumberFormat="1" applyFont="1" applyFill="1" applyBorder="1" applyAlignment="1">
      <alignment horizontal="center" vertical="center" wrapText="1"/>
    </xf>
    <xf numFmtId="0" fontId="35" fillId="0" borderId="122" xfId="0" applyFont="1" applyBorder="1" applyAlignment="1">
      <alignment horizontal="center" vertical="center" wrapText="1"/>
    </xf>
    <xf numFmtId="0" fontId="0" fillId="0" borderId="122" xfId="0" applyFont="1" applyBorder="1" applyAlignment="1">
      <alignment horizontal="center" vertical="center" wrapText="1"/>
    </xf>
    <xf numFmtId="165" fontId="0" fillId="0" borderId="124" xfId="0" applyNumberFormat="1" applyFont="1" applyBorder="1" applyAlignment="1">
      <alignment horizontal="center" vertical="center" wrapText="1"/>
    </xf>
    <xf numFmtId="0" fontId="59" fillId="0" borderId="126" xfId="0" applyFont="1" applyBorder="1" applyAlignment="1">
      <alignment horizontal="center" vertical="center" wrapText="1"/>
    </xf>
    <xf numFmtId="0" fontId="59" fillId="0" borderId="125" xfId="0" applyFont="1" applyBorder="1" applyAlignment="1">
      <alignment horizontal="center" vertical="center" wrapText="1"/>
    </xf>
    <xf numFmtId="0" fontId="64" fillId="0" borderId="123" xfId="0" applyFont="1" applyBorder="1" applyAlignment="1">
      <alignment horizontal="justify" vertical="center" wrapText="1"/>
    </xf>
    <xf numFmtId="0" fontId="64" fillId="0" borderId="123" xfId="0" applyFont="1" applyBorder="1" applyAlignment="1">
      <alignment vertical="center" wrapText="1"/>
    </xf>
    <xf numFmtId="0" fontId="64" fillId="0" borderId="31" xfId="0" applyFont="1" applyBorder="1" applyAlignment="1">
      <alignment vertical="center" wrapText="1"/>
    </xf>
    <xf numFmtId="165" fontId="35" fillId="22" borderId="59" xfId="0" applyNumberFormat="1" applyFont="1" applyFill="1" applyBorder="1" applyAlignment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9" fillId="20" borderId="86" xfId="0" applyNumberFormat="1" applyFont="1" applyFill="1" applyBorder="1" applyAlignment="1" applyProtection="1">
      <alignment horizontal="center" vertical="center" wrapText="1"/>
    </xf>
    <xf numFmtId="0" fontId="39" fillId="20" borderId="86" xfId="0" applyFont="1" applyFill="1" applyBorder="1" applyAlignment="1">
      <alignment horizontal="right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165" fontId="35" fillId="0" borderId="87" xfId="0" applyNumberFormat="1" applyFont="1" applyFill="1" applyBorder="1" applyAlignment="1">
      <alignment horizontal="center" vertical="center" wrapText="1"/>
    </xf>
    <xf numFmtId="165" fontId="35" fillId="0" borderId="77" xfId="0" applyNumberFormat="1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5" fontId="0" fillId="20" borderId="38" xfId="0" applyNumberFormat="1" applyFont="1" applyFill="1" applyBorder="1" applyAlignment="1">
      <alignment horizontal="center" vertical="center" wrapText="1"/>
    </xf>
    <xf numFmtId="2" fontId="0" fillId="20" borderId="38" xfId="0" applyNumberFormat="1" applyFont="1" applyFill="1" applyBorder="1" applyAlignment="1">
      <alignment horizontal="center" vertical="center" wrapText="1"/>
    </xf>
    <xf numFmtId="49" fontId="39" fillId="20" borderId="38" xfId="0" applyNumberFormat="1" applyFont="1" applyFill="1" applyBorder="1" applyAlignment="1" applyProtection="1">
      <alignment horizontal="left" vertical="center" wrapText="1"/>
    </xf>
    <xf numFmtId="0" fontId="42" fillId="20" borderId="38" xfId="0" applyFont="1" applyFill="1" applyBorder="1" applyAlignment="1">
      <alignment horizontal="center" vertical="center" wrapText="1"/>
    </xf>
    <xf numFmtId="0" fontId="35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165" fontId="0" fillId="20" borderId="30" xfId="0" applyNumberFormat="1" applyFont="1" applyFill="1" applyBorder="1" applyAlignment="1">
      <alignment horizontal="center" vertical="center" wrapText="1"/>
    </xf>
    <xf numFmtId="2" fontId="0" fillId="20" borderId="30" xfId="0" applyNumberFormat="1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horizontal="center" vertical="center" wrapText="1"/>
    </xf>
    <xf numFmtId="49" fontId="39" fillId="20" borderId="30" xfId="0" applyNumberFormat="1" applyFont="1" applyFill="1" applyBorder="1" applyAlignment="1">
      <alignment horizontal="right" vertical="center" wrapText="1"/>
    </xf>
    <xf numFmtId="0" fontId="39" fillId="20" borderId="30" xfId="0" applyNumberFormat="1" applyFont="1" applyFill="1" applyBorder="1" applyAlignment="1" applyProtection="1">
      <alignment horizontal="center" vertical="center" wrapText="1"/>
    </xf>
    <xf numFmtId="0" fontId="42" fillId="20" borderId="30" xfId="0" applyFont="1" applyFill="1" applyBorder="1" applyAlignment="1">
      <alignment horizontal="center" vertical="center" wrapText="1"/>
    </xf>
    <xf numFmtId="0" fontId="39" fillId="20" borderId="30" xfId="0" applyFont="1" applyFill="1" applyBorder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0" fontId="0" fillId="20" borderId="38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49" fontId="35" fillId="6" borderId="91" xfId="0" applyNumberFormat="1" applyFont="1" applyFill="1" applyBorder="1" applyAlignment="1" applyProtection="1">
      <alignment horizontal="left" vertical="center" wrapText="1"/>
    </xf>
    <xf numFmtId="0" fontId="35" fillId="6" borderId="91" xfId="0" applyNumberFormat="1" applyFont="1" applyFill="1" applyBorder="1" applyAlignment="1" applyProtection="1">
      <alignment horizontal="center" vertical="center" wrapText="1"/>
    </xf>
    <xf numFmtId="49" fontId="0" fillId="0" borderId="94" xfId="0" applyNumberFormat="1" applyFill="1" applyBorder="1" applyAlignment="1" applyProtection="1">
      <alignment horizontal="left" vertical="center" wrapText="1"/>
    </xf>
    <xf numFmtId="0" fontId="35" fillId="6" borderId="113" xfId="0" applyFont="1" applyFill="1" applyBorder="1" applyAlignment="1">
      <alignment horizontal="center" vertical="center" wrapText="1"/>
    </xf>
    <xf numFmtId="0" fontId="35" fillId="6" borderId="91" xfId="0" applyFont="1" applyFill="1" applyBorder="1" applyAlignment="1">
      <alignment horizontal="center" vertical="center" wrapText="1"/>
    </xf>
    <xf numFmtId="0" fontId="42" fillId="6" borderId="91" xfId="0" applyFont="1" applyFill="1" applyBorder="1" applyAlignment="1">
      <alignment horizontal="center" vertical="center" wrapText="1"/>
    </xf>
    <xf numFmtId="0" fontId="35" fillId="0" borderId="58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38" fillId="0" borderId="46" xfId="0" applyFont="1" applyFill="1" applyBorder="1" applyAlignment="1">
      <alignment horizontal="center" vertical="center" wrapText="1"/>
    </xf>
    <xf numFmtId="0" fontId="0" fillId="0" borderId="45" xfId="0" applyNumberFormat="1" applyFill="1" applyBorder="1" applyAlignment="1" applyProtection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38" fillId="0" borderId="94" xfId="0" applyFont="1" applyFill="1" applyBorder="1" applyAlignment="1">
      <alignment horizontal="center" vertical="center" wrapText="1"/>
    </xf>
    <xf numFmtId="0" fontId="0" fillId="0" borderId="94" xfId="0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 applyProtection="1">
      <alignment horizontal="left" vertical="center" wrapText="1"/>
    </xf>
    <xf numFmtId="0" fontId="35" fillId="6" borderId="93" xfId="0" applyNumberFormat="1" applyFont="1" applyFill="1" applyBorder="1" applyAlignment="1" applyProtection="1">
      <alignment horizontal="center" vertical="center" wrapText="1"/>
    </xf>
    <xf numFmtId="49" fontId="0" fillId="0" borderId="47" xfId="0" applyNumberFormat="1" applyFill="1" applyBorder="1" applyAlignment="1">
      <alignment horizontal="left" vertical="center" wrapText="1"/>
    </xf>
    <xf numFmtId="0" fontId="35" fillId="6" borderId="85" xfId="0" applyFont="1" applyFill="1" applyBorder="1" applyAlignment="1">
      <alignment horizontal="center" vertical="center"/>
    </xf>
    <xf numFmtId="0" fontId="35" fillId="6" borderId="86" xfId="0" applyFont="1" applyFill="1" applyBorder="1" applyAlignment="1">
      <alignment horizontal="center" vertical="center"/>
    </xf>
    <xf numFmtId="0" fontId="42" fillId="6" borderId="86" xfId="0" applyFont="1" applyFill="1" applyBorder="1" applyAlignment="1">
      <alignment horizontal="center" vertical="center"/>
    </xf>
    <xf numFmtId="0" fontId="35" fillId="6" borderId="86" xfId="0" applyNumberFormat="1" applyFont="1" applyFill="1" applyBorder="1" applyAlignment="1" applyProtection="1">
      <alignment horizontal="center" vertical="center"/>
    </xf>
    <xf numFmtId="49" fontId="35" fillId="6" borderId="86" xfId="0" applyNumberFormat="1" applyFont="1" applyFill="1" applyBorder="1" applyAlignment="1" applyProtection="1">
      <alignment horizontal="left" vertical="center" wrapText="1"/>
    </xf>
    <xf numFmtId="0" fontId="0" fillId="6" borderId="91" xfId="0" applyFont="1" applyFill="1" applyBorder="1" applyAlignment="1">
      <alignment horizontal="center" vertical="center" wrapText="1"/>
    </xf>
    <xf numFmtId="2" fontId="0" fillId="6" borderId="91" xfId="0" applyNumberFormat="1" applyFont="1" applyFill="1" applyBorder="1" applyAlignment="1">
      <alignment horizontal="center" vertical="center" wrapText="1"/>
    </xf>
    <xf numFmtId="165" fontId="0" fillId="6" borderId="91" xfId="0" applyNumberFormat="1" applyFont="1" applyFill="1" applyBorder="1" applyAlignment="1">
      <alignment horizontal="center" vertical="center" wrapText="1"/>
    </xf>
    <xf numFmtId="0" fontId="0" fillId="6" borderId="86" xfId="0" applyFont="1" applyFill="1" applyBorder="1" applyAlignment="1">
      <alignment horizontal="center" vertical="center"/>
    </xf>
    <xf numFmtId="4" fontId="0" fillId="6" borderId="86" xfId="0" applyNumberFormat="1" applyFont="1" applyFill="1" applyBorder="1" applyAlignment="1">
      <alignment horizontal="center" vertical="center"/>
    </xf>
    <xf numFmtId="0" fontId="0" fillId="6" borderId="94" xfId="0" applyNumberFormat="1" applyFont="1" applyFill="1" applyBorder="1" applyAlignment="1" applyProtection="1">
      <alignment horizontal="center" vertical="center" wrapText="1"/>
    </xf>
    <xf numFmtId="165" fontId="0" fillId="6" borderId="94" xfId="0" applyNumberFormat="1" applyFont="1" applyFill="1" applyBorder="1" applyAlignment="1" applyProtection="1">
      <alignment horizontal="center" vertical="center" wrapText="1"/>
    </xf>
    <xf numFmtId="49" fontId="49" fillId="0" borderId="86" xfId="0" applyNumberFormat="1" applyFont="1" applyBorder="1" applyAlignment="1">
      <alignment horizontal="right" vertical="center" wrapText="1"/>
    </xf>
    <xf numFmtId="2" fontId="49" fillId="0" borderId="86" xfId="0" applyNumberFormat="1" applyFont="1" applyBorder="1" applyAlignment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right" vertical="center" wrapText="1"/>
    </xf>
    <xf numFmtId="0" fontId="35" fillId="6" borderId="89" xfId="0" applyNumberFormat="1" applyFont="1" applyFill="1" applyBorder="1" applyAlignment="1" applyProtection="1">
      <alignment horizontal="center" vertical="center" wrapText="1"/>
    </xf>
    <xf numFmtId="49" fontId="39" fillId="20" borderId="29" xfId="0" applyNumberFormat="1" applyFont="1" applyFill="1" applyBorder="1" applyAlignment="1">
      <alignment horizontal="right" vertical="center" wrapText="1"/>
    </xf>
    <xf numFmtId="0" fontId="35" fillId="6" borderId="88" xfId="0" applyNumberFormat="1" applyFont="1" applyFill="1" applyBorder="1" applyAlignment="1" applyProtection="1">
      <alignment horizontal="center" vertical="center" wrapText="1"/>
    </xf>
    <xf numFmtId="49" fontId="35" fillId="6" borderId="94" xfId="0" applyNumberFormat="1" applyFont="1" applyFill="1" applyBorder="1" applyAlignment="1" applyProtection="1">
      <alignment horizontal="left" vertical="center" wrapText="1"/>
    </xf>
    <xf numFmtId="0" fontId="35" fillId="0" borderId="85" xfId="0" applyFont="1" applyFill="1" applyBorder="1" applyAlignment="1">
      <alignment horizontal="center" vertical="center" wrapText="1"/>
    </xf>
    <xf numFmtId="0" fontId="35" fillId="6" borderId="93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center" vertical="center" wrapText="1"/>
    </xf>
    <xf numFmtId="0" fontId="35" fillId="6" borderId="94" xfId="0" applyNumberFormat="1" applyFont="1" applyFill="1" applyBorder="1" applyAlignment="1" applyProtection="1">
      <alignment horizontal="center" vertical="center" wrapText="1"/>
    </xf>
    <xf numFmtId="0" fontId="0" fillId="0" borderId="86" xfId="0" applyFont="1" applyFill="1" applyBorder="1" applyAlignment="1">
      <alignment horizontal="center" vertical="center" wrapText="1"/>
    </xf>
    <xf numFmtId="0" fontId="0" fillId="0" borderId="86" xfId="0" applyNumberFormat="1" applyFill="1" applyBorder="1" applyAlignment="1" applyProtection="1">
      <alignment horizontal="center" vertical="center" wrapText="1"/>
    </xf>
    <xf numFmtId="165" fontId="0" fillId="0" borderId="86" xfId="0" applyNumberFormat="1" applyFont="1" applyFill="1" applyBorder="1" applyAlignment="1">
      <alignment horizontal="center" vertical="center" wrapText="1"/>
    </xf>
    <xf numFmtId="0" fontId="35" fillId="0" borderId="93" xfId="0" applyFont="1" applyFill="1" applyBorder="1" applyAlignment="1">
      <alignment horizontal="center" vertical="center" wrapText="1"/>
    </xf>
    <xf numFmtId="0" fontId="0" fillId="0" borderId="94" xfId="0" applyFont="1" applyBorder="1" applyAlignment="1">
      <alignment horizontal="center" vertical="center" wrapText="1"/>
    </xf>
    <xf numFmtId="165" fontId="0" fillId="0" borderId="94" xfId="0" applyNumberFormat="1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42" fillId="20" borderId="29" xfId="0" applyFont="1" applyFill="1" applyBorder="1" applyAlignment="1">
      <alignment horizontal="center" vertical="center" wrapText="1"/>
    </xf>
    <xf numFmtId="0" fontId="39" fillId="20" borderId="29" xfId="0" applyNumberFormat="1" applyFont="1" applyFill="1" applyBorder="1" applyAlignment="1" applyProtection="1">
      <alignment horizontal="center" vertical="center" wrapText="1"/>
    </xf>
    <xf numFmtId="0" fontId="0" fillId="0" borderId="94" xfId="0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49" fontId="49" fillId="0" borderId="86" xfId="0" applyNumberFormat="1" applyFont="1" applyFill="1" applyBorder="1" applyAlignment="1">
      <alignment horizontal="right" vertical="center" wrapText="1"/>
    </xf>
    <xf numFmtId="0" fontId="35" fillId="6" borderId="41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center" vertical="center" wrapText="1"/>
    </xf>
    <xf numFmtId="0" fontId="35" fillId="6" borderId="94" xfId="0" applyFont="1" applyFill="1" applyBorder="1" applyAlignment="1">
      <alignment horizontal="left" vertical="center" wrapText="1"/>
    </xf>
    <xf numFmtId="0" fontId="49" fillId="0" borderId="86" xfId="0" applyNumberFormat="1" applyFont="1" applyFill="1" applyBorder="1" applyAlignment="1" applyProtection="1">
      <alignment horizontal="center" vertical="center" wrapText="1"/>
    </xf>
    <xf numFmtId="0" fontId="49" fillId="0" borderId="86" xfId="0" applyFont="1" applyFill="1" applyBorder="1" applyAlignment="1">
      <alignment horizontal="center" vertical="center" wrapText="1"/>
    </xf>
    <xf numFmtId="165" fontId="52" fillId="0" borderId="86" xfId="0" applyNumberFormat="1" applyFont="1" applyFill="1" applyBorder="1" applyAlignment="1">
      <alignment horizontal="center" vertical="center" wrapText="1"/>
    </xf>
    <xf numFmtId="0" fontId="0" fillId="6" borderId="94" xfId="0" applyFont="1" applyFill="1" applyBorder="1" applyAlignment="1">
      <alignment horizontal="center" vertical="center" wrapText="1"/>
    </xf>
    <xf numFmtId="165" fontId="0" fillId="6" borderId="94" xfId="0" applyNumberFormat="1" applyFont="1" applyFill="1" applyBorder="1" applyAlignment="1">
      <alignment horizontal="center" vertical="center" wrapText="1"/>
    </xf>
    <xf numFmtId="0" fontId="0" fillId="6" borderId="89" xfId="0" applyNumberFormat="1" applyFont="1" applyFill="1" applyBorder="1" applyAlignment="1" applyProtection="1">
      <alignment horizontal="center" vertical="center" wrapText="1"/>
    </xf>
    <xf numFmtId="165" fontId="0" fillId="6" borderId="89" xfId="0" applyNumberFormat="1" applyFont="1" applyFill="1" applyBorder="1" applyAlignment="1" applyProtection="1">
      <alignment horizontal="center" vertical="center" wrapText="1"/>
    </xf>
    <xf numFmtId="0" fontId="0" fillId="20" borderId="29" xfId="0" applyFont="1" applyFill="1" applyBorder="1" applyAlignment="1">
      <alignment horizontal="center" vertical="center" wrapText="1"/>
    </xf>
    <xf numFmtId="2" fontId="0" fillId="20" borderId="29" xfId="0" applyNumberFormat="1" applyFont="1" applyFill="1" applyBorder="1" applyAlignment="1">
      <alignment horizontal="center" vertical="center" wrapText="1"/>
    </xf>
    <xf numFmtId="165" fontId="0" fillId="20" borderId="29" xfId="0" applyNumberFormat="1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horizontal="center" vertical="center" wrapText="1"/>
    </xf>
    <xf numFmtId="2" fontId="0" fillId="6" borderId="40" xfId="0" applyNumberFormat="1" applyFont="1" applyFill="1" applyBorder="1" applyAlignment="1">
      <alignment horizontal="center" vertical="center" wrapText="1"/>
    </xf>
    <xf numFmtId="165" fontId="0" fillId="6" borderId="40" xfId="0" applyNumberFormat="1" applyFont="1" applyFill="1" applyBorder="1" applyAlignment="1">
      <alignment horizontal="center" vertical="center" wrapText="1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0" fontId="35" fillId="20" borderId="86" xfId="0" applyFont="1" applyFill="1" applyBorder="1" applyAlignment="1">
      <alignment horizontal="center" vertical="center" wrapText="1"/>
    </xf>
    <xf numFmtId="165" fontId="35" fillId="6" borderId="95" xfId="0" applyNumberFormat="1" applyFont="1" applyFill="1" applyBorder="1" applyAlignment="1">
      <alignment horizontal="center" vertical="center" wrapText="1"/>
    </xf>
    <xf numFmtId="165" fontId="35" fillId="6" borderId="90" xfId="0" applyNumberFormat="1" applyFont="1" applyFill="1" applyBorder="1" applyAlignment="1" applyProtection="1">
      <alignment horizontal="center" vertical="center" wrapText="1"/>
    </xf>
    <xf numFmtId="165" fontId="35" fillId="0" borderId="95" xfId="0" applyNumberFormat="1" applyFont="1" applyFill="1" applyBorder="1" applyAlignment="1">
      <alignment horizontal="center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0" fontId="39" fillId="20" borderId="85" xfId="0" applyFont="1" applyFill="1" applyBorder="1" applyAlignment="1">
      <alignment horizontal="center" vertical="center" wrapText="1"/>
    </xf>
    <xf numFmtId="0" fontId="39" fillId="20" borderId="86" xfId="0" applyFont="1" applyFill="1" applyBorder="1" applyAlignment="1">
      <alignment horizontal="center" vertical="center" wrapText="1"/>
    </xf>
    <xf numFmtId="0" fontId="42" fillId="20" borderId="86" xfId="0" applyFont="1" applyFill="1" applyBorder="1" applyAlignment="1">
      <alignment horizontal="center" vertical="center" wrapText="1"/>
    </xf>
    <xf numFmtId="0" fontId="35" fillId="20" borderId="86" xfId="0" applyFont="1" applyFill="1" applyBorder="1" applyAlignment="1">
      <alignment horizontal="center" wrapText="1"/>
    </xf>
    <xf numFmtId="2" fontId="35" fillId="20" borderId="86" xfId="0" applyNumberFormat="1" applyFont="1" applyFill="1" applyBorder="1" applyAlignment="1">
      <alignment horizontal="center" wrapText="1"/>
    </xf>
    <xf numFmtId="165" fontId="35" fillId="20" borderId="86" xfId="0" applyNumberFormat="1" applyFont="1" applyFill="1" applyBorder="1" applyAlignment="1">
      <alignment horizontal="center" wrapText="1"/>
    </xf>
    <xf numFmtId="165" fontId="35" fillId="20" borderId="87" xfId="0" applyNumberFormat="1" applyFont="1" applyFill="1" applyBorder="1" applyAlignment="1">
      <alignment horizontal="center" wrapText="1"/>
    </xf>
    <xf numFmtId="49" fontId="39" fillId="20" borderId="86" xfId="0" applyNumberFormat="1" applyFont="1" applyFill="1" applyBorder="1" applyAlignment="1" applyProtection="1">
      <alignment horizontal="left" vertical="center" wrapText="1"/>
    </xf>
    <xf numFmtId="165" fontId="35" fillId="6" borderId="92" xfId="0" applyNumberFormat="1" applyFont="1" applyFill="1" applyBorder="1" applyAlignment="1">
      <alignment horizontal="center" vertical="center" wrapText="1"/>
    </xf>
    <xf numFmtId="165" fontId="0" fillId="0" borderId="87" xfId="0" applyNumberFormat="1" applyFont="1" applyFill="1" applyBorder="1" applyAlignment="1">
      <alignment horizontal="center" vertical="center" wrapText="1"/>
    </xf>
    <xf numFmtId="165" fontId="52" fillId="0" borderId="87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>
      <alignment horizontal="center" vertical="center" wrapText="1"/>
    </xf>
    <xf numFmtId="167" fontId="35" fillId="6" borderId="87" xfId="0" applyNumberFormat="1" applyFont="1" applyFill="1" applyBorder="1" applyAlignment="1">
      <alignment horizontal="center" vertical="center"/>
    </xf>
    <xf numFmtId="165" fontId="35" fillId="6" borderId="95" xfId="0" applyNumberFormat="1" applyFont="1" applyFill="1" applyBorder="1" applyAlignment="1" applyProtection="1">
      <alignment horizontal="center" vertical="center" wrapText="1"/>
    </xf>
    <xf numFmtId="165" fontId="54" fillId="20" borderId="68" xfId="0" applyNumberFormat="1" applyFont="1" applyFill="1" applyBorder="1" applyAlignment="1">
      <alignment horizontal="center" vertical="center" wrapText="1"/>
    </xf>
    <xf numFmtId="165" fontId="35" fillId="20" borderId="80" xfId="0" applyNumberFormat="1" applyFont="1" applyFill="1" applyBorder="1" applyAlignment="1">
      <alignment horizontal="center" vertical="center" wrapText="1"/>
    </xf>
    <xf numFmtId="165" fontId="35" fillId="6" borderId="78" xfId="0" applyNumberFormat="1" applyFont="1" applyFill="1" applyBorder="1" applyAlignment="1" applyProtection="1">
      <alignment horizontal="center" vertical="center" wrapText="1"/>
    </xf>
    <xf numFmtId="2" fontId="35" fillId="0" borderId="94" xfId="0" applyNumberFormat="1" applyFont="1" applyFill="1" applyBorder="1" applyAlignment="1">
      <alignment horizontal="center" vertical="center" wrapText="1"/>
    </xf>
    <xf numFmtId="49" fontId="49" fillId="26" borderId="86" xfId="0" applyNumberFormat="1" applyFont="1" applyFill="1" applyBorder="1" applyAlignment="1">
      <alignment horizontal="right" vertical="center" wrapText="1"/>
    </xf>
    <xf numFmtId="0" fontId="35" fillId="0" borderId="85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38" fillId="0" borderId="86" xfId="0" applyFont="1" applyFill="1" applyBorder="1" applyAlignment="1">
      <alignment horizontal="center" vertical="center"/>
    </xf>
    <xf numFmtId="0" fontId="0" fillId="0" borderId="86" xfId="0" applyNumberFormat="1" applyFont="1" applyFill="1" applyBorder="1" applyAlignment="1" applyProtection="1">
      <alignment horizontal="center" vertical="center"/>
    </xf>
    <xf numFmtId="49" fontId="0" fillId="0" borderId="86" xfId="0" applyNumberFormat="1" applyFill="1" applyBorder="1" applyAlignment="1">
      <alignment horizontal="justify" vertical="center" wrapText="1"/>
    </xf>
    <xf numFmtId="0" fontId="0" fillId="0" borderId="86" xfId="0" applyFont="1" applyBorder="1" applyAlignment="1">
      <alignment horizontal="center" vertical="center"/>
    </xf>
    <xf numFmtId="4" fontId="0" fillId="0" borderId="86" xfId="0" applyNumberFormat="1" applyFont="1" applyFill="1" applyBorder="1" applyAlignment="1">
      <alignment horizontal="center" vertical="center"/>
    </xf>
    <xf numFmtId="4" fontId="35" fillId="0" borderId="87" xfId="0" applyNumberFormat="1" applyFont="1" applyFill="1" applyBorder="1" applyAlignment="1">
      <alignment horizontal="center" vertical="center"/>
    </xf>
    <xf numFmtId="49" fontId="0" fillId="0" borderId="86" xfId="0" applyNumberFormat="1" applyFont="1" applyBorder="1" applyAlignment="1">
      <alignment horizontal="justify" vertical="center" wrapText="1"/>
    </xf>
    <xf numFmtId="0" fontId="51" fillId="26" borderId="85" xfId="0" applyFont="1" applyFill="1" applyBorder="1" applyAlignment="1">
      <alignment horizontal="center" vertical="center" wrapText="1"/>
    </xf>
    <xf numFmtId="0" fontId="48" fillId="26" borderId="86" xfId="0" applyFont="1" applyFill="1" applyBorder="1" applyAlignment="1">
      <alignment horizontal="center" vertical="center" wrapText="1"/>
    </xf>
    <xf numFmtId="0" fontId="49" fillId="26" borderId="86" xfId="0" applyFont="1" applyFill="1" applyBorder="1" applyAlignment="1">
      <alignment horizontal="center" vertical="top" wrapText="1"/>
    </xf>
    <xf numFmtId="0" fontId="49" fillId="26" borderId="86" xfId="0" applyFont="1" applyFill="1" applyBorder="1" applyAlignment="1">
      <alignment horizontal="center" vertical="center" wrapText="1"/>
    </xf>
    <xf numFmtId="2" fontId="49" fillId="26" borderId="86" xfId="0" applyNumberFormat="1" applyFont="1" applyFill="1" applyBorder="1" applyAlignment="1">
      <alignment horizontal="right" vertical="center" wrapText="1"/>
    </xf>
    <xf numFmtId="165" fontId="52" fillId="26" borderId="86" xfId="0" applyNumberFormat="1" applyFont="1" applyFill="1" applyBorder="1" applyAlignment="1">
      <alignment vertical="center" wrapText="1"/>
    </xf>
    <xf numFmtId="165" fontId="49" fillId="26" borderId="87" xfId="0" applyNumberFormat="1" applyFont="1" applyFill="1" applyBorder="1" applyAlignment="1">
      <alignment horizontal="right" vertical="center" wrapText="1"/>
    </xf>
    <xf numFmtId="49" fontId="0" fillId="0" borderId="86" xfId="0" applyNumberFormat="1" applyBorder="1" applyAlignment="1">
      <alignment horizontal="justify" vertical="center" wrapText="1"/>
    </xf>
    <xf numFmtId="166" fontId="35" fillId="6" borderId="94" xfId="0" applyNumberFormat="1" applyFont="1" applyFill="1" applyBorder="1" applyAlignment="1">
      <alignment horizontal="center" vertical="center" wrapText="1"/>
    </xf>
    <xf numFmtId="2" fontId="35" fillId="6" borderId="94" xfId="0" applyNumberFormat="1" applyFont="1" applyFill="1" applyBorder="1" applyAlignment="1" applyProtection="1">
      <alignment horizontal="center" vertical="center" wrapText="1"/>
    </xf>
    <xf numFmtId="168" fontId="35" fillId="0" borderId="86" xfId="96" applyNumberFormat="1" applyFont="1" applyFill="1" applyBorder="1" applyAlignment="1" applyProtection="1">
      <alignment horizontal="center" vertical="center"/>
    </xf>
    <xf numFmtId="2" fontId="35" fillId="0" borderId="47" xfId="0" applyNumberFormat="1" applyFont="1" applyFill="1" applyBorder="1" applyAlignment="1">
      <alignment horizontal="center" vertical="center" wrapText="1"/>
    </xf>
    <xf numFmtId="165" fontId="0" fillId="0" borderId="47" xfId="0" applyNumberFormat="1" applyFont="1" applyFill="1" applyBorder="1" applyAlignment="1">
      <alignment horizontal="center" vertical="center" wrapText="1"/>
    </xf>
    <xf numFmtId="4" fontId="0" fillId="28" borderId="59" xfId="0" applyNumberFormat="1" applyFont="1" applyFill="1" applyBorder="1" applyAlignment="1">
      <alignment horizontal="center" vertical="center" wrapText="1"/>
    </xf>
    <xf numFmtId="4" fontId="39" fillId="28" borderId="20" xfId="0" applyNumberFormat="1" applyFont="1" applyFill="1" applyBorder="1" applyAlignment="1">
      <alignment horizontal="right" vertical="center" wrapText="1"/>
    </xf>
    <xf numFmtId="4" fontId="39" fillId="28" borderId="21" xfId="0" applyNumberFormat="1" applyFont="1" applyFill="1" applyBorder="1" applyAlignment="1">
      <alignment horizontal="right" vertical="center" wrapText="1"/>
    </xf>
    <xf numFmtId="4" fontId="39" fillId="28" borderId="23" xfId="0" applyNumberFormat="1" applyFont="1" applyFill="1" applyBorder="1" applyAlignment="1">
      <alignment horizontal="right" vertical="center" wrapText="1"/>
    </xf>
    <xf numFmtId="165" fontId="35" fillId="22" borderId="20" xfId="0" applyNumberFormat="1" applyFont="1" applyFill="1" applyBorder="1" applyAlignment="1">
      <alignment horizontal="right" vertical="center" wrapText="1"/>
    </xf>
    <xf numFmtId="165" fontId="35" fillId="22" borderId="21" xfId="0" applyNumberFormat="1" applyFont="1" applyFill="1" applyBorder="1" applyAlignment="1">
      <alignment horizontal="right" vertical="center" wrapText="1"/>
    </xf>
    <xf numFmtId="165" fontId="35" fillId="22" borderId="23" xfId="0" applyNumberFormat="1" applyFont="1" applyFill="1" applyBorder="1" applyAlignment="1">
      <alignment horizontal="right" vertical="center" wrapText="1"/>
    </xf>
    <xf numFmtId="0" fontId="35" fillId="0" borderId="109" xfId="0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49" fontId="39" fillId="22" borderId="20" xfId="0" applyNumberFormat="1" applyFont="1" applyFill="1" applyBorder="1" applyAlignment="1">
      <alignment horizontal="right" vertical="center" wrapText="1"/>
    </xf>
    <xf numFmtId="49" fontId="39" fillId="22" borderId="21" xfId="0" applyNumberFormat="1" applyFont="1" applyFill="1" applyBorder="1" applyAlignment="1">
      <alignment horizontal="right" vertical="center" wrapText="1"/>
    </xf>
    <xf numFmtId="49" fontId="39" fillId="22" borderId="23" xfId="0" applyNumberFormat="1" applyFont="1" applyFill="1" applyBorder="1" applyAlignment="1">
      <alignment horizontal="right" vertical="center" wrapText="1"/>
    </xf>
    <xf numFmtId="0" fontId="35" fillId="0" borderId="27" xfId="0" applyFont="1" applyFill="1" applyBorder="1" applyAlignment="1">
      <alignment horizontal="center" vertical="center" wrapText="1"/>
    </xf>
    <xf numFmtId="165" fontId="35" fillId="0" borderId="27" xfId="0" applyNumberFormat="1" applyFont="1" applyFill="1" applyBorder="1" applyAlignment="1">
      <alignment horizontal="center" vertical="center" wrapText="1"/>
    </xf>
    <xf numFmtId="49" fontId="36" fillId="24" borderId="127" xfId="0" applyNumberFormat="1" applyFont="1" applyFill="1" applyBorder="1" applyAlignment="1">
      <alignment horizontal="center" vertical="center" wrapText="1"/>
    </xf>
    <xf numFmtId="49" fontId="36" fillId="24" borderId="128" xfId="0" applyNumberFormat="1" applyFont="1" applyFill="1" applyBorder="1" applyAlignment="1">
      <alignment horizontal="center" vertical="center" wrapText="1"/>
    </xf>
    <xf numFmtId="49" fontId="36" fillId="24" borderId="129" xfId="0" applyNumberFormat="1" applyFont="1" applyFill="1" applyBorder="1" applyAlignment="1">
      <alignment horizontal="center" vertical="center" wrapText="1"/>
    </xf>
    <xf numFmtId="165" fontId="35" fillId="0" borderId="61" xfId="0" applyNumberFormat="1" applyFont="1" applyFill="1" applyBorder="1" applyAlignment="1">
      <alignment horizontal="center" vertical="center" wrapText="1"/>
    </xf>
    <xf numFmtId="49" fontId="36" fillId="24" borderId="130" xfId="0" applyNumberFormat="1" applyFont="1" applyFill="1" applyBorder="1" applyAlignment="1">
      <alignment horizontal="center" vertical="center" wrapText="1"/>
    </xf>
    <xf numFmtId="49" fontId="36" fillId="24" borderId="131" xfId="0" applyNumberFormat="1" applyFont="1" applyFill="1" applyBorder="1" applyAlignment="1">
      <alignment horizontal="center" vertical="center" wrapText="1"/>
    </xf>
    <xf numFmtId="49" fontId="36" fillId="24" borderId="132" xfId="0" applyNumberFormat="1" applyFont="1" applyFill="1" applyBorder="1" applyAlignment="1">
      <alignment horizontal="center" vertical="center" wrapText="1"/>
    </xf>
  </cellXfs>
  <cellStyles count="97">
    <cellStyle name="20% - Accent1" xfId="1" xr:uid="{00000000-0005-0000-0000-000000000000}"/>
    <cellStyle name="20% - Accent1 2" xfId="2" xr:uid="{00000000-0005-0000-0000-000001000000}"/>
    <cellStyle name="20% - Accent2" xfId="3" xr:uid="{00000000-0005-0000-0000-000002000000}"/>
    <cellStyle name="20% - Accent3" xfId="4" xr:uid="{00000000-0005-0000-0000-000003000000}"/>
    <cellStyle name="20% - Accent4" xfId="5" xr:uid="{00000000-0005-0000-0000-000004000000}"/>
    <cellStyle name="20% - Accent4 2" xfId="6" xr:uid="{00000000-0005-0000-0000-000005000000}"/>
    <cellStyle name="20% - Accent5" xfId="7" xr:uid="{00000000-0005-0000-0000-000006000000}"/>
    <cellStyle name="20% - Accent5 2" xfId="8" xr:uid="{00000000-0005-0000-0000-000007000000}"/>
    <cellStyle name="20% - Accent6" xfId="9" xr:uid="{00000000-0005-0000-0000-000008000000}"/>
    <cellStyle name="20% - Accent6 2" xfId="10" xr:uid="{00000000-0005-0000-0000-000009000000}"/>
    <cellStyle name="20% - akcent 1 2" xfId="11" xr:uid="{00000000-0005-0000-0000-00000A000000}"/>
    <cellStyle name="20% - akcent 2 2" xfId="12" xr:uid="{00000000-0005-0000-0000-00000B000000}"/>
    <cellStyle name="20% - akcent 3 2" xfId="13" xr:uid="{00000000-0005-0000-0000-00000C000000}"/>
    <cellStyle name="20% - akcent 4 2" xfId="14" xr:uid="{00000000-0005-0000-0000-00000D000000}"/>
    <cellStyle name="20% - akcent 5 2" xfId="15" xr:uid="{00000000-0005-0000-0000-00000E000000}"/>
    <cellStyle name="20% - akcent 6 2" xfId="16" xr:uid="{00000000-0005-0000-0000-00000F000000}"/>
    <cellStyle name="40% - Accent1" xfId="17" xr:uid="{00000000-0005-0000-0000-000010000000}"/>
    <cellStyle name="40% - Accent2" xfId="18" xr:uid="{00000000-0005-0000-0000-000011000000}"/>
    <cellStyle name="40% - Accent3" xfId="19" xr:uid="{00000000-0005-0000-0000-000012000000}"/>
    <cellStyle name="40% - Accent4" xfId="20" xr:uid="{00000000-0005-0000-0000-000013000000}"/>
    <cellStyle name="40% - Accent4 2" xfId="21" xr:uid="{00000000-0005-0000-0000-000014000000}"/>
    <cellStyle name="40% - Accent5" xfId="22" xr:uid="{00000000-0005-0000-0000-000015000000}"/>
    <cellStyle name="40% - Accent6" xfId="23" xr:uid="{00000000-0005-0000-0000-000016000000}"/>
    <cellStyle name="40% - akcent 1 2" xfId="24" xr:uid="{00000000-0005-0000-0000-000017000000}"/>
    <cellStyle name="40% - akcent 2 2" xfId="25" xr:uid="{00000000-0005-0000-0000-000018000000}"/>
    <cellStyle name="40% - akcent 3 2" xfId="26" xr:uid="{00000000-0005-0000-0000-000019000000}"/>
    <cellStyle name="40% - akcent 4 2" xfId="27" xr:uid="{00000000-0005-0000-0000-00001A000000}"/>
    <cellStyle name="40% - akcent 5 2" xfId="28" xr:uid="{00000000-0005-0000-0000-00001B000000}"/>
    <cellStyle name="40% - akcent 6 2" xfId="29" xr:uid="{00000000-0005-0000-0000-00001C000000}"/>
    <cellStyle name="60% - Accent1" xfId="30" xr:uid="{00000000-0005-0000-0000-00001D000000}"/>
    <cellStyle name="60% - Accent2" xfId="31" xr:uid="{00000000-0005-0000-0000-00001E000000}"/>
    <cellStyle name="60% - Accent3" xfId="32" xr:uid="{00000000-0005-0000-0000-00001F000000}"/>
    <cellStyle name="60% - Accent4" xfId="33" xr:uid="{00000000-0005-0000-0000-000020000000}"/>
    <cellStyle name="60% - Accent5" xfId="34" xr:uid="{00000000-0005-0000-0000-000021000000}"/>
    <cellStyle name="60% - Accent6" xfId="35" xr:uid="{00000000-0005-0000-0000-000022000000}"/>
    <cellStyle name="60% - akcent 1 2" xfId="36" xr:uid="{00000000-0005-0000-0000-000023000000}"/>
    <cellStyle name="60% - akcent 2 2" xfId="37" xr:uid="{00000000-0005-0000-0000-000024000000}"/>
    <cellStyle name="60% - akcent 3 2" xfId="38" xr:uid="{00000000-0005-0000-0000-000025000000}"/>
    <cellStyle name="60% - akcent 4 2" xfId="39" xr:uid="{00000000-0005-0000-0000-000026000000}"/>
    <cellStyle name="60% - akcent 5 2" xfId="40" xr:uid="{00000000-0005-0000-0000-000027000000}"/>
    <cellStyle name="60% - akcent 6 2" xfId="41" xr:uid="{00000000-0005-0000-0000-000028000000}"/>
    <cellStyle name="Accent1" xfId="42" xr:uid="{00000000-0005-0000-0000-000029000000}"/>
    <cellStyle name="Accent2" xfId="43" xr:uid="{00000000-0005-0000-0000-00002A000000}"/>
    <cellStyle name="Accent3" xfId="44" xr:uid="{00000000-0005-0000-0000-00002B000000}"/>
    <cellStyle name="Accent4" xfId="45" xr:uid="{00000000-0005-0000-0000-00002C000000}"/>
    <cellStyle name="Accent5" xfId="46" xr:uid="{00000000-0005-0000-0000-00002D000000}"/>
    <cellStyle name="Accent6" xfId="47" xr:uid="{00000000-0005-0000-0000-00002E000000}"/>
    <cellStyle name="Akcent 1 2" xfId="48" xr:uid="{00000000-0005-0000-0000-00002F000000}"/>
    <cellStyle name="Akcent 2 2" xfId="49" xr:uid="{00000000-0005-0000-0000-000030000000}"/>
    <cellStyle name="Akcent 3 2" xfId="50" xr:uid="{00000000-0005-0000-0000-000031000000}"/>
    <cellStyle name="Akcent 4 2" xfId="51" xr:uid="{00000000-0005-0000-0000-000032000000}"/>
    <cellStyle name="Akcent 5 2" xfId="52" xr:uid="{00000000-0005-0000-0000-000033000000}"/>
    <cellStyle name="Akcent 6 2" xfId="53" xr:uid="{00000000-0005-0000-0000-000034000000}"/>
    <cellStyle name="Bad" xfId="54" xr:uid="{00000000-0005-0000-0000-000035000000}"/>
    <cellStyle name="Calculation" xfId="55" xr:uid="{00000000-0005-0000-0000-000036000000}"/>
    <cellStyle name="Calculation 2" xfId="56" xr:uid="{00000000-0005-0000-0000-000037000000}"/>
    <cellStyle name="Check Cell" xfId="57" xr:uid="{00000000-0005-0000-0000-000038000000}"/>
    <cellStyle name="Dane wejściowe 2" xfId="58" xr:uid="{00000000-0005-0000-0000-000039000000}"/>
    <cellStyle name="Dane wyjściowe 2" xfId="59" xr:uid="{00000000-0005-0000-0000-00003A000000}"/>
    <cellStyle name="Dobre 2" xfId="60" xr:uid="{00000000-0005-0000-0000-00003B000000}"/>
    <cellStyle name="Dziesiętny" xfId="93" builtinId="3"/>
    <cellStyle name="Dziesiętny 2" xfId="95" xr:uid="{00000000-0005-0000-0000-00003D000000}"/>
    <cellStyle name="Dziesiętny 3" xfId="96" xr:uid="{00000000-0005-0000-0000-00003E000000}"/>
    <cellStyle name="Explanatory Text" xfId="61" xr:uid="{00000000-0005-0000-0000-00003F000000}"/>
    <cellStyle name="Good" xfId="62" xr:uid="{00000000-0005-0000-0000-000040000000}"/>
    <cellStyle name="Heading 1" xfId="63" xr:uid="{00000000-0005-0000-0000-000041000000}"/>
    <cellStyle name="Heading 2" xfId="64" xr:uid="{00000000-0005-0000-0000-000042000000}"/>
    <cellStyle name="Heading 3" xfId="65" xr:uid="{00000000-0005-0000-0000-000043000000}"/>
    <cellStyle name="Heading 4" xfId="66" xr:uid="{00000000-0005-0000-0000-000044000000}"/>
    <cellStyle name="Input" xfId="67" xr:uid="{00000000-0005-0000-0000-000045000000}"/>
    <cellStyle name="Input 2" xfId="68" xr:uid="{00000000-0005-0000-0000-000046000000}"/>
    <cellStyle name="Komórka połączona 2" xfId="69" xr:uid="{00000000-0005-0000-0000-000047000000}"/>
    <cellStyle name="Komórka zaznaczona 2" xfId="70" xr:uid="{00000000-0005-0000-0000-000048000000}"/>
    <cellStyle name="Linked Cell" xfId="71" xr:uid="{00000000-0005-0000-0000-000049000000}"/>
    <cellStyle name="Nagłówek 1 2" xfId="72" xr:uid="{00000000-0005-0000-0000-00004A000000}"/>
    <cellStyle name="Nagłówek 2 2" xfId="73" xr:uid="{00000000-0005-0000-0000-00004B000000}"/>
    <cellStyle name="Nagłówek 3 2" xfId="74" xr:uid="{00000000-0005-0000-0000-00004C000000}"/>
    <cellStyle name="Nagłówek 4 2" xfId="75" xr:uid="{00000000-0005-0000-0000-00004D000000}"/>
    <cellStyle name="Neutral" xfId="76" xr:uid="{00000000-0005-0000-0000-00004E000000}"/>
    <cellStyle name="Neutralne 2" xfId="77" xr:uid="{00000000-0005-0000-0000-00004F000000}"/>
    <cellStyle name="Normalny" xfId="0" builtinId="0"/>
    <cellStyle name="Normalny 2" xfId="78" xr:uid="{00000000-0005-0000-0000-000051000000}"/>
    <cellStyle name="Normalny 3" xfId="94" xr:uid="{00000000-0005-0000-0000-000052000000}"/>
    <cellStyle name="Note" xfId="79" xr:uid="{00000000-0005-0000-0000-000053000000}"/>
    <cellStyle name="Note 2" xfId="80" xr:uid="{00000000-0005-0000-0000-000054000000}"/>
    <cellStyle name="Obliczenia 2" xfId="81" xr:uid="{00000000-0005-0000-0000-000055000000}"/>
    <cellStyle name="Output" xfId="82" xr:uid="{00000000-0005-0000-0000-000056000000}"/>
    <cellStyle name="Output 2" xfId="83" xr:uid="{00000000-0005-0000-0000-000057000000}"/>
    <cellStyle name="Suma 2" xfId="84" xr:uid="{00000000-0005-0000-0000-000058000000}"/>
    <cellStyle name="Tekst objaśnienia 2" xfId="85" xr:uid="{00000000-0005-0000-0000-000059000000}"/>
    <cellStyle name="Tekst ostrzeżenia 2" xfId="86" xr:uid="{00000000-0005-0000-0000-00005A000000}"/>
    <cellStyle name="Title" xfId="87" xr:uid="{00000000-0005-0000-0000-00005B000000}"/>
    <cellStyle name="Total" xfId="88" xr:uid="{00000000-0005-0000-0000-00005C000000}"/>
    <cellStyle name="Tytuł 2" xfId="89" xr:uid="{00000000-0005-0000-0000-00005D000000}"/>
    <cellStyle name="Uwaga 2" xfId="90" xr:uid="{00000000-0005-0000-0000-00005E000000}"/>
    <cellStyle name="Warning Text" xfId="91" xr:uid="{00000000-0005-0000-0000-00005F000000}"/>
    <cellStyle name="Złe 2" xfId="92" xr:uid="{00000000-0005-0000-0000-00006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79D1C"/>
      <rgbColor rgb="00800080"/>
      <rgbColor rgb="00007826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6B243"/>
      <color rgb="FFA0FFAA"/>
      <color rgb="FFC5D6F1"/>
      <color rgb="FF6079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12\(d)\DOCUME~1\user\USTAWI~1\Temp\Obiekty\rp\ko\1_WD-3_SST+Kosztorysy\kosztorys%20WD3\Przyk&#322;adowe%20kosztorysy\Przyk&#322;adowe%20kosztorysy\Kosztorys%20budowa%20Ostrowi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1"/>
      <sheetName val="Opcje"/>
      <sheetName val="Przedmiar"/>
      <sheetName val="Kosztorys"/>
      <sheetName val="SlepyKosztorys"/>
      <sheetName val="PrzedmiarEng"/>
      <sheetName val="KosztorysEng"/>
      <sheetName val="SlepyKosztorysEng"/>
    </sheetNames>
    <sheetDataSet>
      <sheetData sheetId="0"/>
      <sheetData sheetId="1" refreshError="1">
        <row r="2">
          <cell r="B2" t="str">
            <v>PLN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X376"/>
  <sheetViews>
    <sheetView tabSelected="1" zoomScale="130" zoomScaleNormal="130" zoomScaleSheetLayoutView="70" workbookViewId="0">
      <selection activeCell="I375" sqref="A1:I375"/>
    </sheetView>
  </sheetViews>
  <sheetFormatPr defaultRowHeight="12.75"/>
  <cols>
    <col min="1" max="1" width="6.42578125" style="10" bestFit="1" customWidth="1"/>
    <col min="2" max="2" width="13.5703125" style="130" bestFit="1" customWidth="1"/>
    <col min="3" max="3" width="10.28515625" style="130" bestFit="1" customWidth="1"/>
    <col min="4" max="4" width="14.140625" style="130" customWidth="1"/>
    <col min="5" max="5" width="65.5703125" style="1" customWidth="1"/>
    <col min="6" max="6" width="7" style="130" bestFit="1" customWidth="1"/>
    <col min="7" max="7" width="11.7109375" style="11" bestFit="1" customWidth="1"/>
    <col min="8" max="8" width="14.140625" style="12" bestFit="1" customWidth="1"/>
    <col min="9" max="9" width="20.7109375" style="12" customWidth="1"/>
    <col min="10" max="10" width="11.7109375" style="216" bestFit="1" customWidth="1"/>
    <col min="11" max="16384" width="9.140625" style="130"/>
  </cols>
  <sheetData>
    <row r="1" spans="1:180" ht="17.25" thickTop="1" thickBot="1">
      <c r="A1" s="593"/>
      <c r="B1" s="585"/>
      <c r="C1" s="585"/>
      <c r="D1" s="586"/>
      <c r="E1" s="587" t="s">
        <v>330</v>
      </c>
      <c r="F1" s="588"/>
      <c r="G1" s="589"/>
      <c r="H1" s="590"/>
      <c r="I1" s="591"/>
    </row>
    <row r="2" spans="1:180" ht="17.25" thickTop="1" thickBot="1">
      <c r="A2" s="593"/>
      <c r="B2" s="585"/>
      <c r="C2" s="585"/>
      <c r="D2" s="586"/>
      <c r="E2" s="592" t="s">
        <v>331</v>
      </c>
      <c r="F2" s="588"/>
      <c r="G2" s="589"/>
      <c r="H2" s="590"/>
      <c r="I2" s="591"/>
    </row>
    <row r="3" spans="1:180" ht="13.5" thickTop="1">
      <c r="A3" s="38"/>
      <c r="B3" s="54" t="s">
        <v>0</v>
      </c>
      <c r="C3" s="972" t="s">
        <v>43</v>
      </c>
      <c r="D3" s="54" t="s">
        <v>1</v>
      </c>
      <c r="E3" s="9"/>
      <c r="F3" s="55"/>
      <c r="G3" s="56"/>
      <c r="H3" s="57"/>
      <c r="I3" s="234"/>
    </row>
    <row r="4" spans="1:180" ht="25.5" customHeight="1">
      <c r="A4" s="39" t="s">
        <v>2</v>
      </c>
      <c r="B4" s="58" t="s">
        <v>3</v>
      </c>
      <c r="C4" s="973"/>
      <c r="D4" s="58" t="s">
        <v>4</v>
      </c>
      <c r="E4" s="495" t="s">
        <v>5</v>
      </c>
      <c r="F4" s="978" t="s">
        <v>45</v>
      </c>
      <c r="G4" s="978"/>
      <c r="H4" s="979" t="s">
        <v>6</v>
      </c>
      <c r="I4" s="983" t="s">
        <v>7</v>
      </c>
    </row>
    <row r="5" spans="1:180" ht="25.5">
      <c r="A5" s="40" t="s">
        <v>46</v>
      </c>
      <c r="B5" s="59" t="s">
        <v>8</v>
      </c>
      <c r="C5" s="974"/>
      <c r="D5" s="59" t="s">
        <v>9</v>
      </c>
      <c r="E5" s="496" t="s">
        <v>44</v>
      </c>
      <c r="F5" s="60" t="s">
        <v>10</v>
      </c>
      <c r="G5" s="61" t="s">
        <v>11</v>
      </c>
      <c r="H5" s="979"/>
      <c r="I5" s="983"/>
    </row>
    <row r="6" spans="1:180" ht="13.5" thickBot="1">
      <c r="A6" s="13">
        <v>1</v>
      </c>
      <c r="B6" s="14">
        <v>2</v>
      </c>
      <c r="C6" s="14">
        <v>3</v>
      </c>
      <c r="D6" s="14">
        <v>4</v>
      </c>
      <c r="E6" s="15">
        <v>5</v>
      </c>
      <c r="F6" s="16">
        <v>6</v>
      </c>
      <c r="G6" s="36">
        <v>7</v>
      </c>
      <c r="H6" s="37">
        <v>8</v>
      </c>
      <c r="I6" s="236">
        <v>9</v>
      </c>
    </row>
    <row r="7" spans="1:180" ht="16.5" thickTop="1">
      <c r="A7" s="984" t="s">
        <v>307</v>
      </c>
      <c r="B7" s="985"/>
      <c r="C7" s="985"/>
      <c r="D7" s="985"/>
      <c r="E7" s="986"/>
      <c r="F7" s="238" t="s">
        <v>13</v>
      </c>
      <c r="G7" s="239" t="s">
        <v>13</v>
      </c>
      <c r="H7" s="240" t="s">
        <v>13</v>
      </c>
      <c r="I7" s="241" t="s">
        <v>13</v>
      </c>
      <c r="J7" s="120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</row>
    <row r="8" spans="1:180" ht="16.5" thickBot="1">
      <c r="A8" s="242" t="s">
        <v>308</v>
      </c>
      <c r="B8" s="243"/>
      <c r="C8" s="243"/>
      <c r="D8" s="244" t="s">
        <v>79</v>
      </c>
      <c r="E8" s="245" t="s">
        <v>14</v>
      </c>
      <c r="F8" s="246" t="s">
        <v>15</v>
      </c>
      <c r="G8" s="247" t="s">
        <v>15</v>
      </c>
      <c r="H8" s="248"/>
      <c r="I8" s="249"/>
    </row>
    <row r="9" spans="1:180" ht="13.5" thickTop="1">
      <c r="A9" s="184"/>
      <c r="B9" s="185" t="s">
        <v>126</v>
      </c>
      <c r="C9" s="256"/>
      <c r="D9" s="185" t="s">
        <v>138</v>
      </c>
      <c r="E9" s="250" t="s">
        <v>16</v>
      </c>
      <c r="F9" s="220" t="s">
        <v>13</v>
      </c>
      <c r="G9" s="224" t="s">
        <v>13</v>
      </c>
      <c r="H9" s="221" t="s">
        <v>13</v>
      </c>
      <c r="I9" s="251" t="s">
        <v>13</v>
      </c>
      <c r="J9" s="120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</row>
    <row r="10" spans="1:180" ht="25.5">
      <c r="A10" s="183">
        <v>1</v>
      </c>
      <c r="B10" s="257"/>
      <c r="C10" s="258"/>
      <c r="D10" s="188"/>
      <c r="E10" s="259" t="s">
        <v>104</v>
      </c>
      <c r="F10" s="189" t="s">
        <v>12</v>
      </c>
      <c r="G10" s="343">
        <f>G11</f>
        <v>11</v>
      </c>
      <c r="H10" s="260"/>
      <c r="I10" s="252"/>
      <c r="J10" s="120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</row>
    <row r="11" spans="1:180">
      <c r="A11" s="183"/>
      <c r="B11" s="257"/>
      <c r="C11" s="173" t="s">
        <v>220</v>
      </c>
      <c r="D11" s="188"/>
      <c r="E11" s="126">
        <v>11</v>
      </c>
      <c r="F11" s="261" t="s">
        <v>54</v>
      </c>
      <c r="G11" s="126">
        <f>E11</f>
        <v>11</v>
      </c>
      <c r="H11" s="260"/>
      <c r="I11" s="262"/>
      <c r="J11" s="120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</row>
    <row r="12" spans="1:180" ht="13.5" thickBot="1">
      <c r="A12" s="177"/>
      <c r="B12" s="175"/>
      <c r="C12" s="175"/>
      <c r="D12" s="175"/>
      <c r="E12" s="175" t="s">
        <v>17</v>
      </c>
      <c r="F12" s="222" t="s">
        <v>13</v>
      </c>
      <c r="G12" s="222" t="s">
        <v>13</v>
      </c>
      <c r="H12" s="223" t="s">
        <v>13</v>
      </c>
      <c r="I12" s="255">
        <f>I10</f>
        <v>0</v>
      </c>
      <c r="J12" s="120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</row>
    <row r="13" spans="1:180" ht="13.5" thickTop="1">
      <c r="A13" s="184"/>
      <c r="B13" s="185" t="s">
        <v>126</v>
      </c>
      <c r="C13" s="256"/>
      <c r="D13" s="185" t="s">
        <v>138</v>
      </c>
      <c r="E13" s="250" t="s">
        <v>18</v>
      </c>
      <c r="F13" s="220" t="s">
        <v>13</v>
      </c>
      <c r="G13" s="224" t="s">
        <v>13</v>
      </c>
      <c r="H13" s="221" t="s">
        <v>13</v>
      </c>
      <c r="I13" s="251" t="s">
        <v>13</v>
      </c>
      <c r="J13" s="120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</row>
    <row r="14" spans="1:180" ht="25.5">
      <c r="A14" s="183">
        <v>2</v>
      </c>
      <c r="B14" s="263"/>
      <c r="C14" s="264"/>
      <c r="D14" s="188"/>
      <c r="E14" s="259" t="s">
        <v>105</v>
      </c>
      <c r="F14" s="189" t="s">
        <v>12</v>
      </c>
      <c r="G14" s="343">
        <f>G15</f>
        <v>5</v>
      </c>
      <c r="H14" s="260"/>
      <c r="I14" s="252"/>
      <c r="J14" s="120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</row>
    <row r="15" spans="1:180">
      <c r="A15" s="183"/>
      <c r="B15" s="263"/>
      <c r="C15" s="173" t="s">
        <v>136</v>
      </c>
      <c r="D15" s="188"/>
      <c r="E15" s="126">
        <v>5</v>
      </c>
      <c r="F15" s="189" t="s">
        <v>54</v>
      </c>
      <c r="G15" s="126">
        <f>E15</f>
        <v>5</v>
      </c>
      <c r="H15" s="260"/>
      <c r="I15" s="262"/>
    </row>
    <row r="16" spans="1:180" ht="13.5" thickBot="1">
      <c r="A16" s="177"/>
      <c r="B16" s="175"/>
      <c r="C16" s="175"/>
      <c r="D16" s="175"/>
      <c r="E16" s="175" t="s">
        <v>19</v>
      </c>
      <c r="F16" s="222" t="s">
        <v>13</v>
      </c>
      <c r="G16" s="222" t="s">
        <v>13</v>
      </c>
      <c r="H16" s="223" t="s">
        <v>13</v>
      </c>
      <c r="I16" s="255">
        <f>I14</f>
        <v>0</v>
      </c>
      <c r="J16" s="120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</row>
    <row r="17" spans="1:180" ht="14.25" thickTop="1" thickBot="1">
      <c r="A17" s="89"/>
      <c r="B17" s="85" t="s">
        <v>125</v>
      </c>
      <c r="C17" s="90"/>
      <c r="D17" s="85" t="s">
        <v>76</v>
      </c>
      <c r="E17" s="84" t="s">
        <v>20</v>
      </c>
      <c r="F17" s="115" t="s">
        <v>13</v>
      </c>
      <c r="G17" s="116" t="s">
        <v>13</v>
      </c>
      <c r="H17" s="117" t="s">
        <v>13</v>
      </c>
      <c r="I17" s="265" t="s">
        <v>13</v>
      </c>
      <c r="J17" s="12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</row>
    <row r="18" spans="1:180" ht="26.25" thickTop="1">
      <c r="A18" s="192">
        <v>3</v>
      </c>
      <c r="B18" s="266"/>
      <c r="C18" s="267"/>
      <c r="D18" s="268"/>
      <c r="E18" s="269" t="s">
        <v>322</v>
      </c>
      <c r="F18" s="193" t="s">
        <v>21</v>
      </c>
      <c r="G18" s="328">
        <f>G19</f>
        <v>520</v>
      </c>
      <c r="H18" s="194"/>
      <c r="I18" s="270"/>
      <c r="J18" s="12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</row>
    <row r="19" spans="1:180" ht="11.25" customHeight="1">
      <c r="A19" s="106"/>
      <c r="B19" s="107"/>
      <c r="C19" s="254" t="s">
        <v>148</v>
      </c>
      <c r="D19" s="108"/>
      <c r="E19" s="126">
        <v>520</v>
      </c>
      <c r="F19" s="118" t="s">
        <v>54</v>
      </c>
      <c r="G19" s="126">
        <f>E19</f>
        <v>520</v>
      </c>
      <c r="H19" s="105"/>
      <c r="I19" s="271"/>
    </row>
    <row r="20" spans="1:180" ht="13.5" thickBot="1">
      <c r="A20" s="177"/>
      <c r="B20" s="176"/>
      <c r="C20" s="176"/>
      <c r="D20" s="176"/>
      <c r="E20" s="175" t="s">
        <v>57</v>
      </c>
      <c r="F20" s="222" t="s">
        <v>13</v>
      </c>
      <c r="G20" s="222" t="s">
        <v>13</v>
      </c>
      <c r="H20" s="223" t="s">
        <v>13</v>
      </c>
      <c r="I20" s="255">
        <f>I18</f>
        <v>0</v>
      </c>
      <c r="J20" s="12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</row>
    <row r="21" spans="1:180" ht="14.25" thickTop="1" thickBot="1">
      <c r="A21" s="89"/>
      <c r="B21" s="85" t="s">
        <v>128</v>
      </c>
      <c r="C21" s="86"/>
      <c r="D21" s="88" t="s">
        <v>78</v>
      </c>
      <c r="E21" s="87" t="s">
        <v>48</v>
      </c>
      <c r="F21" s="115" t="s">
        <v>13</v>
      </c>
      <c r="G21" s="116" t="s">
        <v>13</v>
      </c>
      <c r="H21" s="117" t="s">
        <v>13</v>
      </c>
      <c r="I21" s="265" t="s">
        <v>13</v>
      </c>
      <c r="J21" s="12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</row>
    <row r="22" spans="1:180" ht="44.25" customHeight="1" thickTop="1">
      <c r="A22" s="272">
        <v>4</v>
      </c>
      <c r="B22" s="91"/>
      <c r="C22" s="114"/>
      <c r="D22" s="91"/>
      <c r="E22" s="99" t="s">
        <v>323</v>
      </c>
      <c r="F22" s="93" t="s">
        <v>21</v>
      </c>
      <c r="G22" s="490">
        <f>G23</f>
        <v>2385</v>
      </c>
      <c r="H22" s="94"/>
      <c r="I22" s="270"/>
      <c r="J22" s="12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</row>
    <row r="23" spans="1:180" ht="13.5" thickBot="1">
      <c r="A23" s="274"/>
      <c r="B23" s="109"/>
      <c r="C23" s="125" t="s">
        <v>149</v>
      </c>
      <c r="D23" s="112"/>
      <c r="E23" s="126" t="s">
        <v>305</v>
      </c>
      <c r="F23" s="113" t="s">
        <v>54</v>
      </c>
      <c r="G23" s="483">
        <v>2385</v>
      </c>
      <c r="H23" s="110"/>
      <c r="I23" s="273"/>
      <c r="J23" s="12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</row>
    <row r="24" spans="1:180" ht="39" thickTop="1">
      <c r="A24" s="272">
        <v>5</v>
      </c>
      <c r="B24" s="96"/>
      <c r="C24" s="92"/>
      <c r="D24" s="97"/>
      <c r="E24" s="111" t="s">
        <v>324</v>
      </c>
      <c r="F24" s="93" t="s">
        <v>21</v>
      </c>
      <c r="G24" s="490">
        <f>G25</f>
        <v>459</v>
      </c>
      <c r="H24" s="94"/>
      <c r="I24" s="270"/>
      <c r="J24" s="12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</row>
    <row r="25" spans="1:180" ht="13.5" thickBot="1">
      <c r="A25" s="275"/>
      <c r="B25" s="101"/>
      <c r="C25" s="101" t="s">
        <v>110</v>
      </c>
      <c r="D25" s="101"/>
      <c r="E25" s="174" t="s">
        <v>282</v>
      </c>
      <c r="F25" s="119" t="s">
        <v>54</v>
      </c>
      <c r="G25" s="482">
        <v>459</v>
      </c>
      <c r="H25" s="103"/>
      <c r="I25" s="276"/>
      <c r="J25" s="12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</row>
    <row r="26" spans="1:180" ht="39" thickTop="1">
      <c r="A26" s="272">
        <v>6</v>
      </c>
      <c r="B26" s="96"/>
      <c r="C26" s="92"/>
      <c r="D26" s="97"/>
      <c r="E26" s="104" t="s">
        <v>178</v>
      </c>
      <c r="F26" s="93" t="s">
        <v>22</v>
      </c>
      <c r="G26" s="490">
        <f>G27</f>
        <v>675</v>
      </c>
      <c r="H26" s="94"/>
      <c r="I26" s="270"/>
      <c r="J26" s="12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</row>
    <row r="27" spans="1:180" ht="13.5" thickBot="1">
      <c r="A27" s="277"/>
      <c r="B27" s="132"/>
      <c r="C27" s="125" t="s">
        <v>137</v>
      </c>
      <c r="D27" s="98"/>
      <c r="E27" s="102">
        <v>675</v>
      </c>
      <c r="F27" s="95" t="s">
        <v>54</v>
      </c>
      <c r="G27" s="482">
        <f>E27</f>
        <v>675</v>
      </c>
      <c r="H27" s="131"/>
      <c r="I27" s="278"/>
      <c r="J27" s="12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</row>
    <row r="28" spans="1:180" ht="26.25" thickTop="1">
      <c r="A28" s="272">
        <v>7</v>
      </c>
      <c r="B28" s="96"/>
      <c r="C28" s="92"/>
      <c r="D28" s="97"/>
      <c r="E28" s="100" t="s">
        <v>325</v>
      </c>
      <c r="F28" s="93" t="s">
        <v>22</v>
      </c>
      <c r="G28" s="490">
        <f>G29</f>
        <v>445</v>
      </c>
      <c r="H28" s="94"/>
      <c r="I28" s="270"/>
      <c r="J28" s="12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</row>
    <row r="29" spans="1:180">
      <c r="A29" s="279"/>
      <c r="B29" s="83"/>
      <c r="C29" s="82" t="s">
        <v>150</v>
      </c>
      <c r="D29" s="81"/>
      <c r="E29" s="102">
        <v>445</v>
      </c>
      <c r="F29" s="80" t="s">
        <v>54</v>
      </c>
      <c r="G29" s="481">
        <f>E29</f>
        <v>445</v>
      </c>
      <c r="H29" s="79"/>
      <c r="I29" s="280"/>
      <c r="J29" s="12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</row>
    <row r="30" spans="1:180" s="20" customFormat="1" ht="13.5" thickBot="1">
      <c r="A30" s="281"/>
      <c r="B30" s="78"/>
      <c r="C30" s="78"/>
      <c r="D30" s="78"/>
      <c r="E30" s="78" t="s">
        <v>58</v>
      </c>
      <c r="F30" s="77" t="s">
        <v>13</v>
      </c>
      <c r="G30" s="77" t="s">
        <v>13</v>
      </c>
      <c r="H30" s="76" t="s">
        <v>13</v>
      </c>
      <c r="I30" s="282">
        <f>I28+I26+I24+I22</f>
        <v>0</v>
      </c>
      <c r="J30" s="232"/>
    </row>
    <row r="31" spans="1:180" s="20" customFormat="1" ht="13.5" thickTop="1">
      <c r="A31" s="497"/>
      <c r="B31" s="498"/>
      <c r="C31" s="499"/>
      <c r="D31" s="510" t="s">
        <v>272</v>
      </c>
      <c r="E31" s="500" t="s">
        <v>263</v>
      </c>
      <c r="F31" s="501" t="s">
        <v>13</v>
      </c>
      <c r="G31" s="502" t="s">
        <v>13</v>
      </c>
      <c r="H31" s="503" t="s">
        <v>13</v>
      </c>
      <c r="I31" s="504" t="s">
        <v>13</v>
      </c>
      <c r="J31" s="232"/>
    </row>
    <row r="32" spans="1:180" s="20" customFormat="1" ht="25.5">
      <c r="A32" s="511" t="s">
        <v>309</v>
      </c>
      <c r="B32" s="512"/>
      <c r="C32" s="513"/>
      <c r="D32" s="514"/>
      <c r="E32" s="529" t="s">
        <v>264</v>
      </c>
      <c r="F32" s="516" t="s">
        <v>265</v>
      </c>
      <c r="G32" s="517">
        <v>21</v>
      </c>
      <c r="H32" s="515"/>
      <c r="I32" s="518"/>
      <c r="J32" s="232"/>
    </row>
    <row r="33" spans="1:10" s="20" customFormat="1">
      <c r="A33" s="519"/>
      <c r="B33" s="465"/>
      <c r="C33" s="384" t="s">
        <v>273</v>
      </c>
      <c r="D33" s="415"/>
      <c r="E33" s="102">
        <v>21</v>
      </c>
      <c r="F33" s="467"/>
      <c r="G33" s="387">
        <f>E33</f>
        <v>21</v>
      </c>
      <c r="H33" s="388"/>
      <c r="I33" s="389"/>
      <c r="J33" s="232"/>
    </row>
    <row r="34" spans="1:10" s="20" customFormat="1" ht="25.5">
      <c r="A34" s="519" t="s">
        <v>310</v>
      </c>
      <c r="B34" s="465"/>
      <c r="C34" s="384"/>
      <c r="D34" s="520"/>
      <c r="E34" s="530" t="s">
        <v>266</v>
      </c>
      <c r="F34" s="467" t="s">
        <v>54</v>
      </c>
      <c r="G34" s="393">
        <v>21</v>
      </c>
      <c r="H34" s="388"/>
      <c r="I34" s="389"/>
      <c r="J34" s="232"/>
    </row>
    <row r="35" spans="1:10" s="20" customFormat="1">
      <c r="A35" s="519"/>
      <c r="B35" s="465"/>
      <c r="C35" s="384" t="s">
        <v>274</v>
      </c>
      <c r="D35" s="415"/>
      <c r="E35" s="102">
        <v>21</v>
      </c>
      <c r="F35" s="467"/>
      <c r="G35" s="387">
        <f>E35</f>
        <v>21</v>
      </c>
      <c r="H35" s="388"/>
      <c r="I35" s="389"/>
      <c r="J35" s="232"/>
    </row>
    <row r="36" spans="1:10" s="20" customFormat="1" ht="25.5">
      <c r="A36" s="519" t="s">
        <v>311</v>
      </c>
      <c r="B36" s="465"/>
      <c r="C36" s="384"/>
      <c r="D36" s="520"/>
      <c r="E36" s="530" t="s">
        <v>267</v>
      </c>
      <c r="F36" s="467" t="s">
        <v>54</v>
      </c>
      <c r="G36" s="393">
        <v>16</v>
      </c>
      <c r="H36" s="388"/>
      <c r="I36" s="389"/>
      <c r="J36" s="232"/>
    </row>
    <row r="37" spans="1:10" s="20" customFormat="1">
      <c r="A37" s="519"/>
      <c r="B37" s="465"/>
      <c r="C37" s="384" t="s">
        <v>275</v>
      </c>
      <c r="D37" s="415"/>
      <c r="E37" s="102">
        <v>16</v>
      </c>
      <c r="F37" s="467"/>
      <c r="G37" s="387">
        <f>E37</f>
        <v>16</v>
      </c>
      <c r="H37" s="388"/>
      <c r="I37" s="389"/>
      <c r="J37" s="232"/>
    </row>
    <row r="38" spans="1:10" s="20" customFormat="1" ht="38.25">
      <c r="A38" s="519" t="s">
        <v>312</v>
      </c>
      <c r="B38" s="465"/>
      <c r="C38" s="384"/>
      <c r="D38" s="520"/>
      <c r="E38" s="530" t="s">
        <v>268</v>
      </c>
      <c r="F38" s="467" t="s">
        <v>54</v>
      </c>
      <c r="G38" s="393">
        <v>37</v>
      </c>
      <c r="H38" s="388"/>
      <c r="I38" s="389"/>
      <c r="J38" s="232"/>
    </row>
    <row r="39" spans="1:10" s="20" customFormat="1">
      <c r="A39" s="519"/>
      <c r="B39" s="465"/>
      <c r="C39" s="384" t="s">
        <v>276</v>
      </c>
      <c r="D39" s="415"/>
      <c r="E39" s="102">
        <v>37</v>
      </c>
      <c r="F39" s="467"/>
      <c r="G39" s="387">
        <f>E39</f>
        <v>37</v>
      </c>
      <c r="H39" s="388"/>
      <c r="I39" s="389"/>
      <c r="J39" s="232"/>
    </row>
    <row r="40" spans="1:10" s="20" customFormat="1">
      <c r="A40" s="519" t="s">
        <v>313</v>
      </c>
      <c r="B40" s="465"/>
      <c r="C40" s="384"/>
      <c r="D40" s="520"/>
      <c r="E40" s="530" t="s">
        <v>269</v>
      </c>
      <c r="F40" s="467" t="s">
        <v>54</v>
      </c>
      <c r="G40" s="393">
        <v>507.5</v>
      </c>
      <c r="H40" s="388"/>
      <c r="I40" s="389"/>
      <c r="J40" s="232"/>
    </row>
    <row r="41" spans="1:10" s="20" customFormat="1">
      <c r="A41" s="519"/>
      <c r="B41" s="465"/>
      <c r="C41" s="384" t="s">
        <v>277</v>
      </c>
      <c r="D41" s="415"/>
      <c r="E41" s="102">
        <v>507.5</v>
      </c>
      <c r="F41" s="467"/>
      <c r="G41" s="387">
        <f>E41</f>
        <v>507.5</v>
      </c>
      <c r="H41" s="388"/>
      <c r="I41" s="389"/>
      <c r="J41" s="232"/>
    </row>
    <row r="42" spans="1:10" s="20" customFormat="1">
      <c r="A42" s="519" t="s">
        <v>314</v>
      </c>
      <c r="B42" s="465"/>
      <c r="C42" s="384"/>
      <c r="D42" s="520"/>
      <c r="E42" s="530" t="s">
        <v>270</v>
      </c>
      <c r="F42" s="467" t="s">
        <v>54</v>
      </c>
      <c r="G42" s="393">
        <v>556.86</v>
      </c>
      <c r="H42" s="388"/>
      <c r="I42" s="389"/>
      <c r="J42" s="232"/>
    </row>
    <row r="43" spans="1:10" s="20" customFormat="1">
      <c r="A43" s="521"/>
      <c r="B43" s="522"/>
      <c r="C43" s="523" t="s">
        <v>278</v>
      </c>
      <c r="D43" s="524"/>
      <c r="E43" s="102">
        <v>556.86</v>
      </c>
      <c r="F43" s="525"/>
      <c r="G43" s="526">
        <f>E43</f>
        <v>556.86</v>
      </c>
      <c r="H43" s="527"/>
      <c r="I43" s="528"/>
      <c r="J43" s="232"/>
    </row>
    <row r="44" spans="1:10" s="20" customFormat="1" ht="13.5" thickBot="1">
      <c r="A44" s="505"/>
      <c r="B44" s="506"/>
      <c r="C44" s="506"/>
      <c r="D44" s="506"/>
      <c r="E44" s="506" t="s">
        <v>271</v>
      </c>
      <c r="F44" s="507" t="s">
        <v>13</v>
      </c>
      <c r="G44" s="507" t="s">
        <v>13</v>
      </c>
      <c r="H44" s="508" t="s">
        <v>13</v>
      </c>
      <c r="I44" s="509">
        <f>SUM(I32:I43)</f>
        <v>0</v>
      </c>
      <c r="J44" s="232"/>
    </row>
    <row r="45" spans="1:10" s="20" customFormat="1" ht="17.25" thickTop="1" thickBot="1">
      <c r="A45" s="538"/>
      <c r="B45" s="539"/>
      <c r="C45" s="540"/>
      <c r="D45" s="541"/>
      <c r="E45" s="542" t="s">
        <v>47</v>
      </c>
      <c r="F45" s="543" t="s">
        <v>13</v>
      </c>
      <c r="G45" s="544" t="s">
        <v>13</v>
      </c>
      <c r="H45" s="545" t="s">
        <v>13</v>
      </c>
      <c r="I45" s="546">
        <f>I44+I30+I20+I16+I12</f>
        <v>0</v>
      </c>
      <c r="J45" s="232"/>
    </row>
    <row r="46" spans="1:10" s="20" customFormat="1" ht="17.25" thickTop="1" thickBot="1">
      <c r="A46" s="75" t="s">
        <v>315</v>
      </c>
      <c r="B46" s="533" t="s">
        <v>127</v>
      </c>
      <c r="C46" s="73"/>
      <c r="D46" s="74" t="s">
        <v>49</v>
      </c>
      <c r="E46" s="534" t="s">
        <v>50</v>
      </c>
      <c r="F46" s="533" t="s">
        <v>13</v>
      </c>
      <c r="G46" s="535" t="s">
        <v>13</v>
      </c>
      <c r="H46" s="536" t="s">
        <v>13</v>
      </c>
      <c r="I46" s="537" t="s">
        <v>13</v>
      </c>
      <c r="J46" s="232"/>
    </row>
    <row r="47" spans="1:10" s="20" customFormat="1" ht="26.25" thickTop="1">
      <c r="A47" s="184">
        <v>14</v>
      </c>
      <c r="B47" s="185"/>
      <c r="C47" s="198"/>
      <c r="D47" s="186" t="s">
        <v>81</v>
      </c>
      <c r="E47" s="284" t="s">
        <v>56</v>
      </c>
      <c r="F47" s="185" t="s">
        <v>52</v>
      </c>
      <c r="G47" s="285">
        <f>G48</f>
        <v>290</v>
      </c>
      <c r="H47" s="221"/>
      <c r="I47" s="251"/>
      <c r="J47" s="232"/>
    </row>
    <row r="48" spans="1:10" s="20" customFormat="1">
      <c r="A48" s="209"/>
      <c r="B48" s="287"/>
      <c r="C48" s="173" t="s">
        <v>281</v>
      </c>
      <c r="D48" s="288"/>
      <c r="E48" s="173" t="s">
        <v>283</v>
      </c>
      <c r="F48" s="289" t="s">
        <v>54</v>
      </c>
      <c r="G48" s="174">
        <v>290</v>
      </c>
      <c r="H48" s="290"/>
      <c r="I48" s="291"/>
      <c r="J48" s="232"/>
    </row>
    <row r="49" spans="1:10" s="20" customFormat="1" ht="13.5" thickBot="1">
      <c r="A49" s="177"/>
      <c r="B49" s="176"/>
      <c r="C49" s="176"/>
      <c r="D49" s="176"/>
      <c r="E49" s="175" t="s">
        <v>67</v>
      </c>
      <c r="F49" s="176" t="s">
        <v>13</v>
      </c>
      <c r="G49" s="176" t="s">
        <v>13</v>
      </c>
      <c r="H49" s="292" t="s">
        <v>13</v>
      </c>
      <c r="I49" s="255">
        <f>I47</f>
        <v>0</v>
      </c>
      <c r="J49" s="232"/>
    </row>
    <row r="50" spans="1:10" s="20" customFormat="1" ht="13.5" thickTop="1">
      <c r="A50" s="293">
        <v>15</v>
      </c>
      <c r="B50" s="3"/>
      <c r="C50" s="3"/>
      <c r="D50" s="4" t="s">
        <v>80</v>
      </c>
      <c r="E50" s="3" t="s">
        <v>55</v>
      </c>
      <c r="F50" s="4" t="s">
        <v>52</v>
      </c>
      <c r="G50" s="44">
        <f>G51</f>
        <v>65</v>
      </c>
      <c r="H50" s="492"/>
      <c r="I50" s="294"/>
      <c r="J50" s="232"/>
    </row>
    <row r="51" spans="1:10" s="20" customFormat="1">
      <c r="A51" s="143"/>
      <c r="B51" s="132"/>
      <c r="C51" s="125" t="s">
        <v>280</v>
      </c>
      <c r="D51" s="98"/>
      <c r="E51" s="125" t="s">
        <v>284</v>
      </c>
      <c r="F51" s="95" t="s">
        <v>54</v>
      </c>
      <c r="G51" s="126">
        <v>65</v>
      </c>
      <c r="H51" s="131"/>
      <c r="I51" s="278"/>
      <c r="J51" s="232"/>
    </row>
    <row r="52" spans="1:10" s="124" customFormat="1" ht="13.5" thickBot="1">
      <c r="A52" s="547"/>
      <c r="B52" s="548"/>
      <c r="C52" s="88"/>
      <c r="D52" s="548"/>
      <c r="E52" s="549" t="s">
        <v>66</v>
      </c>
      <c r="F52" s="548" t="s">
        <v>13</v>
      </c>
      <c r="G52" s="548" t="s">
        <v>13</v>
      </c>
      <c r="H52" s="550" t="s">
        <v>13</v>
      </c>
      <c r="I52" s="551">
        <f>I50</f>
        <v>0</v>
      </c>
      <c r="J52" s="121"/>
    </row>
    <row r="53" spans="1:10" s="124" customFormat="1" ht="17.25" thickTop="1" thickBot="1">
      <c r="A53" s="67"/>
      <c r="B53" s="123"/>
      <c r="C53" s="65"/>
      <c r="D53" s="557"/>
      <c r="E53" s="558" t="s">
        <v>51</v>
      </c>
      <c r="F53" s="559" t="s">
        <v>13</v>
      </c>
      <c r="G53" s="560" t="s">
        <v>13</v>
      </c>
      <c r="H53" s="561" t="s">
        <v>13</v>
      </c>
      <c r="I53" s="562">
        <f>I52+I47</f>
        <v>0</v>
      </c>
      <c r="J53" s="121"/>
    </row>
    <row r="54" spans="1:10" s="124" customFormat="1" ht="16.5" thickTop="1">
      <c r="A54" s="195" t="s">
        <v>316</v>
      </c>
      <c r="B54" s="17" t="s">
        <v>129</v>
      </c>
      <c r="C54" s="197"/>
      <c r="D54" s="196" t="s">
        <v>23</v>
      </c>
      <c r="E54" s="552" t="s">
        <v>24</v>
      </c>
      <c r="F54" s="553" t="s">
        <v>13</v>
      </c>
      <c r="G54" s="554" t="s">
        <v>13</v>
      </c>
      <c r="H54" s="555" t="s">
        <v>13</v>
      </c>
      <c r="I54" s="556" t="s">
        <v>13</v>
      </c>
      <c r="J54" s="121"/>
    </row>
    <row r="55" spans="1:10" s="124" customFormat="1" ht="13.5" thickBot="1">
      <c r="A55" s="133"/>
      <c r="B55" s="134"/>
      <c r="C55" s="135"/>
      <c r="D55" s="128" t="s">
        <v>82</v>
      </c>
      <c r="E55" s="127" t="s">
        <v>62</v>
      </c>
      <c r="F55" s="164" t="s">
        <v>13</v>
      </c>
      <c r="G55" s="165" t="s">
        <v>13</v>
      </c>
      <c r="H55" s="166" t="s">
        <v>13</v>
      </c>
      <c r="I55" s="295" t="s">
        <v>13</v>
      </c>
      <c r="J55" s="121"/>
    </row>
    <row r="56" spans="1:10" s="124" customFormat="1" ht="51.75" thickTop="1">
      <c r="A56" s="136">
        <v>16</v>
      </c>
      <c r="B56" s="137"/>
      <c r="C56" s="138"/>
      <c r="D56" s="139"/>
      <c r="E56" s="147" t="s">
        <v>326</v>
      </c>
      <c r="F56" s="140" t="s">
        <v>21</v>
      </c>
      <c r="G56" s="489">
        <f>SUM(G57:G57)</f>
        <v>1254</v>
      </c>
      <c r="H56" s="493"/>
      <c r="I56" s="270"/>
      <c r="J56" s="121"/>
    </row>
    <row r="57" spans="1:10" s="124" customFormat="1">
      <c r="A57" s="183"/>
      <c r="B57" s="187"/>
      <c r="C57" s="173" t="s">
        <v>279</v>
      </c>
      <c r="D57" s="217"/>
      <c r="E57" s="210" t="s">
        <v>285</v>
      </c>
      <c r="F57" s="218" t="s">
        <v>21</v>
      </c>
      <c r="G57" s="174">
        <v>1254</v>
      </c>
      <c r="H57" s="190"/>
      <c r="I57" s="296"/>
      <c r="J57" s="121"/>
    </row>
    <row r="58" spans="1:10" s="124" customFormat="1" ht="13.5" thickBot="1">
      <c r="A58" s="177"/>
      <c r="B58" s="176"/>
      <c r="C58" s="176"/>
      <c r="D58" s="176"/>
      <c r="E58" s="175" t="s">
        <v>69</v>
      </c>
      <c r="F58" s="222" t="s">
        <v>13</v>
      </c>
      <c r="G58" s="222" t="s">
        <v>13</v>
      </c>
      <c r="H58" s="223" t="s">
        <v>13</v>
      </c>
      <c r="I58" s="255">
        <f>I56</f>
        <v>0</v>
      </c>
      <c r="J58" s="121"/>
    </row>
    <row r="59" spans="1:10" s="124" customFormat="1" ht="13.5" thickTop="1">
      <c r="A59" s="153"/>
      <c r="B59" s="154" t="s">
        <v>158</v>
      </c>
      <c r="C59" s="155"/>
      <c r="D59" s="156" t="s">
        <v>84</v>
      </c>
      <c r="E59" s="157" t="s">
        <v>83</v>
      </c>
      <c r="F59" s="167" t="s">
        <v>13</v>
      </c>
      <c r="G59" s="167" t="s">
        <v>13</v>
      </c>
      <c r="H59" s="168" t="s">
        <v>13</v>
      </c>
      <c r="I59" s="297" t="s">
        <v>13</v>
      </c>
      <c r="J59" s="121"/>
    </row>
    <row r="60" spans="1:10" s="124" customFormat="1" ht="25.5">
      <c r="A60" s="158">
        <v>17</v>
      </c>
      <c r="B60" s="159"/>
      <c r="C60" s="160"/>
      <c r="D60" s="161"/>
      <c r="E60" s="162" t="s">
        <v>180</v>
      </c>
      <c r="F60" s="163" t="s">
        <v>159</v>
      </c>
      <c r="G60" s="488" t="str">
        <f>G61</f>
        <v>2270</v>
      </c>
      <c r="H60" s="494"/>
      <c r="I60" s="298"/>
      <c r="J60" s="121"/>
    </row>
    <row r="61" spans="1:10" s="124" customFormat="1">
      <c r="A61" s="183"/>
      <c r="B61" s="187"/>
      <c r="C61" s="173" t="s">
        <v>286</v>
      </c>
      <c r="D61" s="217"/>
      <c r="E61" s="210" t="s">
        <v>306</v>
      </c>
      <c r="F61" s="218" t="s">
        <v>21</v>
      </c>
      <c r="G61" s="174" t="str">
        <f>E61</f>
        <v>2270</v>
      </c>
      <c r="H61" s="190"/>
      <c r="I61" s="296"/>
      <c r="J61" s="121"/>
    </row>
    <row r="62" spans="1:10" s="124" customFormat="1" ht="14.25">
      <c r="A62" s="158">
        <v>18</v>
      </c>
      <c r="B62" s="159"/>
      <c r="C62" s="160"/>
      <c r="D62" s="161"/>
      <c r="E62" s="162" t="s">
        <v>179</v>
      </c>
      <c r="F62" s="163" t="s">
        <v>159</v>
      </c>
      <c r="G62" s="488" t="str">
        <f>G63</f>
        <v>2270</v>
      </c>
      <c r="H62" s="494"/>
      <c r="I62" s="298"/>
      <c r="J62" s="121"/>
    </row>
    <row r="63" spans="1:10" s="124" customFormat="1">
      <c r="A63" s="183"/>
      <c r="B63" s="187"/>
      <c r="C63" s="173" t="s">
        <v>287</v>
      </c>
      <c r="D63" s="217"/>
      <c r="E63" s="210" t="s">
        <v>306</v>
      </c>
      <c r="F63" s="218" t="s">
        <v>21</v>
      </c>
      <c r="G63" s="174" t="str">
        <f>E63</f>
        <v>2270</v>
      </c>
      <c r="H63" s="190"/>
      <c r="I63" s="296"/>
      <c r="J63" s="121"/>
    </row>
    <row r="64" spans="1:10" s="124" customFormat="1" ht="14.25">
      <c r="A64" s="158">
        <v>19</v>
      </c>
      <c r="B64" s="159"/>
      <c r="C64" s="160"/>
      <c r="D64" s="161"/>
      <c r="E64" s="162" t="s">
        <v>181</v>
      </c>
      <c r="F64" s="163" t="s">
        <v>159</v>
      </c>
      <c r="G64" s="488" t="str">
        <f>G65</f>
        <v>2270</v>
      </c>
      <c r="H64" s="494"/>
      <c r="I64" s="298"/>
      <c r="J64" s="121"/>
    </row>
    <row r="65" spans="1:10" s="124" customFormat="1">
      <c r="A65" s="183"/>
      <c r="B65" s="187"/>
      <c r="C65" s="173" t="s">
        <v>288</v>
      </c>
      <c r="D65" s="217"/>
      <c r="E65" s="210" t="s">
        <v>306</v>
      </c>
      <c r="F65" s="218" t="s">
        <v>21</v>
      </c>
      <c r="G65" s="174" t="str">
        <f>E65</f>
        <v>2270</v>
      </c>
      <c r="H65" s="190"/>
      <c r="I65" s="296"/>
      <c r="J65" s="121"/>
    </row>
    <row r="66" spans="1:10" s="124" customFormat="1" ht="14.25">
      <c r="A66" s="158">
        <v>20</v>
      </c>
      <c r="B66" s="159"/>
      <c r="C66" s="160"/>
      <c r="D66" s="161"/>
      <c r="E66" s="162" t="s">
        <v>182</v>
      </c>
      <c r="F66" s="163" t="s">
        <v>159</v>
      </c>
      <c r="G66" s="488" t="str">
        <f>G67</f>
        <v>2270</v>
      </c>
      <c r="H66" s="494"/>
      <c r="I66" s="298"/>
      <c r="J66" s="121"/>
    </row>
    <row r="67" spans="1:10" s="124" customFormat="1">
      <c r="A67" s="183"/>
      <c r="B67" s="187"/>
      <c r="C67" s="173" t="s">
        <v>289</v>
      </c>
      <c r="D67" s="217"/>
      <c r="E67" s="210" t="s">
        <v>306</v>
      </c>
      <c r="F67" s="218" t="s">
        <v>21</v>
      </c>
      <c r="G67" s="174" t="str">
        <f>E67</f>
        <v>2270</v>
      </c>
      <c r="H67" s="190"/>
      <c r="I67" s="296"/>
      <c r="J67" s="121"/>
    </row>
    <row r="68" spans="1:10" s="124" customFormat="1" ht="13.5" thickBot="1">
      <c r="A68" s="177"/>
      <c r="B68" s="176"/>
      <c r="C68" s="176"/>
      <c r="D68" s="176"/>
      <c r="E68" s="175" t="s">
        <v>160</v>
      </c>
      <c r="F68" s="222" t="s">
        <v>13</v>
      </c>
      <c r="G68" s="222" t="s">
        <v>13</v>
      </c>
      <c r="H68" s="223" t="s">
        <v>13</v>
      </c>
      <c r="I68" s="255">
        <f>SUM(I60:I66)</f>
        <v>0</v>
      </c>
      <c r="J68" s="121"/>
    </row>
    <row r="69" spans="1:10" s="124" customFormat="1" ht="14.25" thickTop="1" thickBot="1">
      <c r="A69" s="213"/>
      <c r="B69" s="214"/>
      <c r="C69" s="144"/>
      <c r="D69" s="206" t="s">
        <v>161</v>
      </c>
      <c r="E69" s="145" t="s">
        <v>162</v>
      </c>
      <c r="F69" s="225" t="s">
        <v>13</v>
      </c>
      <c r="G69" s="226" t="s">
        <v>13</v>
      </c>
      <c r="H69" s="227" t="s">
        <v>13</v>
      </c>
      <c r="I69" s="300" t="s">
        <v>13</v>
      </c>
      <c r="J69" s="121"/>
    </row>
    <row r="70" spans="1:10" s="124" customFormat="1" ht="26.25" thickTop="1">
      <c r="A70" s="192">
        <v>21</v>
      </c>
      <c r="B70" s="201"/>
      <c r="C70" s="141"/>
      <c r="D70" s="142"/>
      <c r="E70" s="129" t="s">
        <v>61</v>
      </c>
      <c r="F70" s="193" t="s">
        <v>21</v>
      </c>
      <c r="G70" s="328">
        <f>SUM(G71:G71)</f>
        <v>1706</v>
      </c>
      <c r="H70" s="194"/>
      <c r="I70" s="270"/>
      <c r="J70" s="121"/>
    </row>
    <row r="71" spans="1:10" s="124" customFormat="1">
      <c r="A71" s="253"/>
      <c r="B71" s="403"/>
      <c r="C71" s="404" t="s">
        <v>290</v>
      </c>
      <c r="D71" s="563"/>
      <c r="E71" s="564" t="s">
        <v>292</v>
      </c>
      <c r="F71" s="565" t="s">
        <v>21</v>
      </c>
      <c r="G71" s="409">
        <v>1706</v>
      </c>
      <c r="H71" s="566"/>
      <c r="I71" s="567"/>
      <c r="J71" s="121"/>
    </row>
    <row r="72" spans="1:10" s="124" customFormat="1" ht="25.5">
      <c r="A72" s="382">
        <v>22</v>
      </c>
      <c r="B72" s="410"/>
      <c r="C72" s="390"/>
      <c r="D72" s="467"/>
      <c r="E72" s="575" t="s">
        <v>60</v>
      </c>
      <c r="F72" s="386" t="s">
        <v>59</v>
      </c>
      <c r="G72" s="393">
        <f>SUM(G73:G73)</f>
        <v>562</v>
      </c>
      <c r="H72" s="388"/>
      <c r="I72" s="389"/>
      <c r="J72" s="381"/>
    </row>
    <row r="73" spans="1:10" s="124" customFormat="1">
      <c r="A73" s="452"/>
      <c r="B73" s="453"/>
      <c r="C73" s="418" t="s">
        <v>291</v>
      </c>
      <c r="D73" s="454"/>
      <c r="E73" s="418" t="s">
        <v>293</v>
      </c>
      <c r="F73" s="455" t="s">
        <v>21</v>
      </c>
      <c r="G73" s="456">
        <v>562</v>
      </c>
      <c r="H73" s="457"/>
      <c r="I73" s="458"/>
      <c r="J73" s="381"/>
    </row>
    <row r="74" spans="1:10" s="124" customFormat="1" ht="29.45" customHeight="1" thickBot="1">
      <c r="A74" s="177"/>
      <c r="B74" s="176"/>
      <c r="C74" s="176"/>
      <c r="D74" s="176"/>
      <c r="E74" s="175" t="s">
        <v>68</v>
      </c>
      <c r="F74" s="222" t="s">
        <v>13</v>
      </c>
      <c r="G74" s="222" t="s">
        <v>13</v>
      </c>
      <c r="H74" s="223" t="s">
        <v>13</v>
      </c>
      <c r="I74" s="255">
        <f>I72+I70</f>
        <v>0</v>
      </c>
      <c r="J74" s="381"/>
    </row>
    <row r="75" spans="1:10" ht="26.25" thickTop="1">
      <c r="A75" s="148"/>
      <c r="B75" s="149" t="s">
        <v>158</v>
      </c>
      <c r="C75" s="150"/>
      <c r="D75" s="151" t="s">
        <v>140</v>
      </c>
      <c r="E75" s="152" t="s">
        <v>163</v>
      </c>
      <c r="F75" s="169" t="s">
        <v>13</v>
      </c>
      <c r="G75" s="169" t="s">
        <v>13</v>
      </c>
      <c r="H75" s="170" t="s">
        <v>13</v>
      </c>
      <c r="I75" s="301" t="s">
        <v>13</v>
      </c>
      <c r="J75" s="233"/>
    </row>
    <row r="76" spans="1:10" ht="14.25">
      <c r="A76" s="439">
        <v>23</v>
      </c>
      <c r="B76" s="440"/>
      <c r="C76" s="441"/>
      <c r="D76" s="442"/>
      <c r="E76" s="443" t="s">
        <v>170</v>
      </c>
      <c r="F76" s="444" t="s">
        <v>59</v>
      </c>
      <c r="G76" s="487">
        <f>G77</f>
        <v>40</v>
      </c>
      <c r="H76" s="445"/>
      <c r="I76" s="446"/>
      <c r="J76" s="233"/>
    </row>
    <row r="77" spans="1:10">
      <c r="A77" s="382"/>
      <c r="B77" s="410"/>
      <c r="C77" s="384" t="s">
        <v>301</v>
      </c>
      <c r="D77" s="447"/>
      <c r="E77" s="411" t="s">
        <v>294</v>
      </c>
      <c r="F77" s="448" t="s">
        <v>21</v>
      </c>
      <c r="G77" s="387">
        <v>40</v>
      </c>
      <c r="H77" s="449"/>
      <c r="I77" s="450"/>
      <c r="J77" s="233"/>
    </row>
    <row r="78" spans="1:10" ht="14.25">
      <c r="A78" s="439">
        <v>24</v>
      </c>
      <c r="B78" s="440"/>
      <c r="C78" s="441"/>
      <c r="D78" s="442"/>
      <c r="E78" s="443" t="s">
        <v>187</v>
      </c>
      <c r="F78" s="444" t="s">
        <v>59</v>
      </c>
      <c r="G78" s="487">
        <f>G79</f>
        <v>125</v>
      </c>
      <c r="H78" s="445"/>
      <c r="I78" s="446"/>
      <c r="J78" s="233"/>
    </row>
    <row r="79" spans="1:10">
      <c r="A79" s="382"/>
      <c r="B79" s="410"/>
      <c r="C79" s="384" t="s">
        <v>247</v>
      </c>
      <c r="D79" s="447"/>
      <c r="E79" s="411" t="s">
        <v>188</v>
      </c>
      <c r="F79" s="448" t="s">
        <v>21</v>
      </c>
      <c r="G79" s="387">
        <v>125</v>
      </c>
      <c r="H79" s="449"/>
      <c r="I79" s="450"/>
      <c r="J79" s="233"/>
    </row>
    <row r="80" spans="1:10" ht="14.25">
      <c r="A80" s="439">
        <v>25</v>
      </c>
      <c r="B80" s="440"/>
      <c r="C80" s="441"/>
      <c r="D80" s="442"/>
      <c r="E80" s="451" t="s">
        <v>164</v>
      </c>
      <c r="F80" s="444" t="s">
        <v>59</v>
      </c>
      <c r="G80" s="487">
        <f>SUM(G81:G81)</f>
        <v>570</v>
      </c>
      <c r="H80" s="445"/>
      <c r="I80" s="446"/>
      <c r="J80" s="233"/>
    </row>
    <row r="81" spans="1:10">
      <c r="A81" s="452"/>
      <c r="B81" s="453"/>
      <c r="C81" s="418" t="s">
        <v>302</v>
      </c>
      <c r="D81" s="454"/>
      <c r="E81" s="418" t="s">
        <v>295</v>
      </c>
      <c r="F81" s="455" t="s">
        <v>21</v>
      </c>
      <c r="G81" s="456">
        <v>570</v>
      </c>
      <c r="H81" s="457"/>
      <c r="I81" s="458"/>
      <c r="J81" s="233"/>
    </row>
    <row r="82" spans="1:10" ht="14.25">
      <c r="A82" s="439">
        <v>26</v>
      </c>
      <c r="B82" s="440"/>
      <c r="C82" s="441"/>
      <c r="D82" s="442"/>
      <c r="E82" s="459" t="s">
        <v>169</v>
      </c>
      <c r="F82" s="444" t="s">
        <v>59</v>
      </c>
      <c r="G82" s="487">
        <f>SUM(G83:G83)</f>
        <v>1660</v>
      </c>
      <c r="H82" s="445"/>
      <c r="I82" s="446"/>
      <c r="J82" s="233"/>
    </row>
    <row r="83" spans="1:10">
      <c r="A83" s="382"/>
      <c r="B83" s="410"/>
      <c r="C83" s="384" t="s">
        <v>303</v>
      </c>
      <c r="D83" s="447"/>
      <c r="E83" s="411" t="s">
        <v>297</v>
      </c>
      <c r="F83" s="448" t="s">
        <v>21</v>
      </c>
      <c r="G83" s="387">
        <v>1660</v>
      </c>
      <c r="H83" s="388"/>
      <c r="I83" s="408"/>
      <c r="J83" s="233"/>
    </row>
    <row r="84" spans="1:10" ht="26.25" thickBot="1">
      <c r="A84" s="432"/>
      <c r="B84" s="433"/>
      <c r="C84" s="433"/>
      <c r="D84" s="433"/>
      <c r="E84" s="434" t="s">
        <v>165</v>
      </c>
      <c r="F84" s="460" t="s">
        <v>13</v>
      </c>
      <c r="G84" s="460" t="s">
        <v>13</v>
      </c>
      <c r="H84" s="461" t="s">
        <v>13</v>
      </c>
      <c r="I84" s="436">
        <f>I82+I80+I78+I76</f>
        <v>0</v>
      </c>
      <c r="J84" s="233"/>
    </row>
    <row r="85" spans="1:10" ht="13.5" thickTop="1">
      <c r="A85" s="146">
        <v>27</v>
      </c>
      <c r="B85" s="186"/>
      <c r="C85" s="186"/>
      <c r="D85" s="186" t="s">
        <v>139</v>
      </c>
      <c r="E85" s="178" t="s">
        <v>171</v>
      </c>
      <c r="F85" s="171" t="s">
        <v>21</v>
      </c>
      <c r="G85" s="486">
        <f>SUM(G86:G86)</f>
        <v>1660</v>
      </c>
      <c r="H85" s="172"/>
      <c r="I85" s="302"/>
      <c r="J85" s="233"/>
    </row>
    <row r="86" spans="1:10">
      <c r="A86" s="183"/>
      <c r="B86" s="187"/>
      <c r="C86" s="173" t="s">
        <v>300</v>
      </c>
      <c r="D86" s="188"/>
      <c r="E86" s="210" t="s">
        <v>296</v>
      </c>
      <c r="F86" s="218" t="s">
        <v>21</v>
      </c>
      <c r="G86" s="174">
        <v>1660</v>
      </c>
      <c r="H86" s="190"/>
      <c r="I86" s="296"/>
      <c r="J86" s="233"/>
    </row>
    <row r="87" spans="1:10">
      <c r="A87" s="148">
        <v>28</v>
      </c>
      <c r="B87" s="149"/>
      <c r="C87" s="150"/>
      <c r="D87" s="151" t="s">
        <v>221</v>
      </c>
      <c r="E87" s="152" t="s">
        <v>216</v>
      </c>
      <c r="F87" s="462" t="s">
        <v>21</v>
      </c>
      <c r="G87" s="485">
        <f>G88</f>
        <v>110</v>
      </c>
      <c r="H87" s="170"/>
      <c r="I87" s="301"/>
      <c r="J87" s="233"/>
    </row>
    <row r="88" spans="1:10">
      <c r="A88" s="183"/>
      <c r="B88" s="187"/>
      <c r="C88" s="173" t="s">
        <v>248</v>
      </c>
      <c r="D88" s="188"/>
      <c r="E88" s="210" t="s">
        <v>304</v>
      </c>
      <c r="F88" s="218" t="s">
        <v>54</v>
      </c>
      <c r="G88" s="174">
        <v>110</v>
      </c>
      <c r="H88" s="190"/>
      <c r="I88" s="296"/>
      <c r="J88" s="233"/>
    </row>
    <row r="89" spans="1:10" ht="13.5" thickBot="1">
      <c r="A89" s="432"/>
      <c r="B89" s="433"/>
      <c r="C89" s="433"/>
      <c r="D89" s="433"/>
      <c r="E89" s="434" t="s">
        <v>262</v>
      </c>
      <c r="F89" s="460" t="s">
        <v>13</v>
      </c>
      <c r="G89" s="460" t="s">
        <v>13</v>
      </c>
      <c r="H89" s="461" t="s">
        <v>13</v>
      </c>
      <c r="I89" s="436">
        <f>I87+I85</f>
        <v>0</v>
      </c>
      <c r="J89" s="233"/>
    </row>
    <row r="90" spans="1:10" ht="17.25" thickTop="1" thickBot="1">
      <c r="A90" s="75"/>
      <c r="B90" s="74"/>
      <c r="C90" s="73"/>
      <c r="D90" s="72"/>
      <c r="E90" s="71" t="s">
        <v>25</v>
      </c>
      <c r="F90" s="70" t="s">
        <v>13</v>
      </c>
      <c r="G90" s="69" t="s">
        <v>13</v>
      </c>
      <c r="H90" s="68" t="s">
        <v>13</v>
      </c>
      <c r="I90" s="303">
        <f>I89+I84+I74+I68+I58</f>
        <v>0</v>
      </c>
      <c r="J90" s="233"/>
    </row>
    <row r="91" spans="1:10" ht="17.25" thickTop="1" thickBot="1">
      <c r="A91" s="67" t="s">
        <v>317</v>
      </c>
      <c r="B91" s="66" t="s">
        <v>132</v>
      </c>
      <c r="C91" s="65"/>
      <c r="D91" s="123" t="s">
        <v>26</v>
      </c>
      <c r="E91" s="64" t="s">
        <v>27</v>
      </c>
      <c r="F91" s="122" t="s">
        <v>13</v>
      </c>
      <c r="G91" s="63" t="s">
        <v>13</v>
      </c>
      <c r="H91" s="62" t="s">
        <v>13</v>
      </c>
      <c r="I91" s="304" t="s">
        <v>13</v>
      </c>
      <c r="J91" s="233"/>
    </row>
    <row r="92" spans="1:10" ht="14.25" thickTop="1" thickBot="1">
      <c r="A92" s="184"/>
      <c r="B92" s="185"/>
      <c r="C92" s="198"/>
      <c r="D92" s="186" t="s">
        <v>85</v>
      </c>
      <c r="E92" s="178" t="s">
        <v>64</v>
      </c>
      <c r="F92" s="220" t="s">
        <v>13</v>
      </c>
      <c r="G92" s="224" t="s">
        <v>13</v>
      </c>
      <c r="H92" s="221" t="s">
        <v>13</v>
      </c>
      <c r="I92" s="251" t="s">
        <v>13</v>
      </c>
      <c r="J92" s="233"/>
    </row>
    <row r="93" spans="1:10" ht="26.25" thickTop="1">
      <c r="A93" s="202">
        <v>29</v>
      </c>
      <c r="B93" s="201"/>
      <c r="C93" s="203"/>
      <c r="D93" s="204"/>
      <c r="E93" s="181" t="s">
        <v>172</v>
      </c>
      <c r="F93" s="193" t="s">
        <v>166</v>
      </c>
      <c r="G93" s="328">
        <f>G94</f>
        <v>210</v>
      </c>
      <c r="H93" s="228"/>
      <c r="I93" s="305"/>
      <c r="J93" s="233"/>
    </row>
    <row r="94" spans="1:10" ht="13.5" thickBot="1">
      <c r="A94" s="421"/>
      <c r="B94" s="422"/>
      <c r="C94" s="397" t="s">
        <v>249</v>
      </c>
      <c r="D94" s="423"/>
      <c r="E94" s="400">
        <v>210</v>
      </c>
      <c r="F94" s="399" t="s">
        <v>54</v>
      </c>
      <c r="G94" s="400">
        <f>E94</f>
        <v>210</v>
      </c>
      <c r="H94" s="401"/>
      <c r="I94" s="402"/>
      <c r="J94" s="233"/>
    </row>
    <row r="95" spans="1:10" ht="14.25" thickTop="1" thickBot="1">
      <c r="A95" s="5"/>
      <c r="B95" s="182"/>
      <c r="C95" s="182"/>
      <c r="D95" s="182"/>
      <c r="E95" s="6" t="s">
        <v>63</v>
      </c>
      <c r="F95" s="419" t="s">
        <v>13</v>
      </c>
      <c r="G95" s="419" t="s">
        <v>13</v>
      </c>
      <c r="H95" s="420" t="s">
        <v>13</v>
      </c>
      <c r="I95" s="371">
        <f>SUM(I93:I94)</f>
        <v>0</v>
      </c>
      <c r="J95" s="233"/>
    </row>
    <row r="96" spans="1:10" ht="14.25" thickTop="1" thickBot="1">
      <c r="A96" s="207"/>
      <c r="B96" s="206"/>
      <c r="C96" s="206"/>
      <c r="D96" s="206"/>
      <c r="E96" s="208" t="s">
        <v>87</v>
      </c>
      <c r="F96" s="229"/>
      <c r="G96" s="230"/>
      <c r="H96" s="231"/>
      <c r="I96" s="306"/>
      <c r="J96" s="233"/>
    </row>
    <row r="97" spans="1:10" ht="15" thickTop="1">
      <c r="A97" s="184">
        <v>30</v>
      </c>
      <c r="B97" s="215"/>
      <c r="C97" s="215"/>
      <c r="D97" s="185" t="s">
        <v>86</v>
      </c>
      <c r="E97" s="215" t="s">
        <v>167</v>
      </c>
      <c r="F97" s="220" t="s">
        <v>166</v>
      </c>
      <c r="G97" s="484">
        <f>SUM(G98:G98)</f>
        <v>1660</v>
      </c>
      <c r="H97" s="221"/>
      <c r="I97" s="251"/>
      <c r="J97" s="233"/>
    </row>
    <row r="98" spans="1:10" ht="13.5" thickBot="1">
      <c r="A98" s="183"/>
      <c r="B98" s="187"/>
      <c r="C98" s="173" t="s">
        <v>299</v>
      </c>
      <c r="D98" s="217"/>
      <c r="E98" s="210" t="s">
        <v>298</v>
      </c>
      <c r="F98" s="218" t="s">
        <v>21</v>
      </c>
      <c r="G98" s="174">
        <v>1660</v>
      </c>
      <c r="H98" s="219"/>
      <c r="I98" s="299"/>
      <c r="J98" s="233"/>
    </row>
    <row r="99" spans="1:10" ht="13.5" thickTop="1">
      <c r="A99" s="184">
        <v>31</v>
      </c>
      <c r="B99" s="185"/>
      <c r="C99" s="185"/>
      <c r="D99" s="185" t="s">
        <v>143</v>
      </c>
      <c r="E99" s="215" t="s">
        <v>118</v>
      </c>
      <c r="F99" s="220" t="s">
        <v>21</v>
      </c>
      <c r="G99" s="285">
        <f>SUM(G100:G102)</f>
        <v>595</v>
      </c>
      <c r="H99" s="221"/>
      <c r="I99" s="251"/>
      <c r="J99" s="233"/>
    </row>
    <row r="100" spans="1:10">
      <c r="A100" s="382"/>
      <c r="B100" s="410"/>
      <c r="C100" s="411" t="s">
        <v>250</v>
      </c>
      <c r="D100" s="412"/>
      <c r="E100" s="210" t="s">
        <v>184</v>
      </c>
      <c r="F100" s="218" t="s">
        <v>21</v>
      </c>
      <c r="G100" s="413">
        <v>300</v>
      </c>
      <c r="H100" s="388"/>
      <c r="I100" s="389"/>
      <c r="J100" s="233"/>
    </row>
    <row r="101" spans="1:10">
      <c r="A101" s="414"/>
      <c r="B101" s="415"/>
      <c r="C101" s="411" t="s">
        <v>251</v>
      </c>
      <c r="D101" s="415"/>
      <c r="E101" s="210" t="s">
        <v>185</v>
      </c>
      <c r="F101" s="218" t="s">
        <v>21</v>
      </c>
      <c r="G101" s="413">
        <v>185</v>
      </c>
      <c r="H101" s="416"/>
      <c r="I101" s="417"/>
      <c r="J101" s="233"/>
    </row>
    <row r="102" spans="1:10" ht="13.5" thickBot="1">
      <c r="A102" s="414"/>
      <c r="B102" s="415"/>
      <c r="C102" s="411" t="s">
        <v>252</v>
      </c>
      <c r="D102" s="415"/>
      <c r="E102" s="210" t="s">
        <v>186</v>
      </c>
      <c r="F102" s="218" t="s">
        <v>21</v>
      </c>
      <c r="G102" s="413">
        <v>110</v>
      </c>
      <c r="H102" s="416"/>
      <c r="I102" s="417"/>
      <c r="J102" s="233"/>
    </row>
    <row r="103" spans="1:10" ht="15" thickTop="1">
      <c r="A103" s="184">
        <v>32</v>
      </c>
      <c r="B103" s="185"/>
      <c r="C103" s="185"/>
      <c r="D103" s="185" t="s">
        <v>222</v>
      </c>
      <c r="E103" s="215" t="s">
        <v>168</v>
      </c>
      <c r="F103" s="220" t="s">
        <v>166</v>
      </c>
      <c r="G103" s="484">
        <f>SUM(G104:G107)</f>
        <v>2270</v>
      </c>
      <c r="H103" s="221"/>
      <c r="I103" s="251"/>
      <c r="J103" s="233"/>
    </row>
    <row r="104" spans="1:10" s="21" customFormat="1">
      <c r="A104" s="183"/>
      <c r="B104" s="187"/>
      <c r="C104" s="173" t="s">
        <v>253</v>
      </c>
      <c r="D104" s="217"/>
      <c r="E104" s="210" t="s">
        <v>184</v>
      </c>
      <c r="F104" s="218" t="s">
        <v>21</v>
      </c>
      <c r="G104" s="174">
        <v>740</v>
      </c>
      <c r="H104" s="219"/>
      <c r="I104" s="299"/>
      <c r="J104" s="233"/>
    </row>
    <row r="105" spans="1:10" s="10" customFormat="1">
      <c r="A105" s="183"/>
      <c r="B105" s="187"/>
      <c r="C105" s="173" t="s">
        <v>254</v>
      </c>
      <c r="D105" s="217"/>
      <c r="E105" s="210" t="s">
        <v>185</v>
      </c>
      <c r="F105" s="218" t="s">
        <v>21</v>
      </c>
      <c r="G105" s="174">
        <v>540</v>
      </c>
      <c r="H105" s="219"/>
      <c r="I105" s="299"/>
      <c r="J105" s="380"/>
    </row>
    <row r="106" spans="1:10" s="10" customFormat="1">
      <c r="A106" s="183"/>
      <c r="B106" s="187"/>
      <c r="C106" s="173" t="s">
        <v>255</v>
      </c>
      <c r="D106" s="217"/>
      <c r="E106" s="210" t="s">
        <v>186</v>
      </c>
      <c r="F106" s="218" t="s">
        <v>21</v>
      </c>
      <c r="G106" s="174">
        <v>400</v>
      </c>
      <c r="H106" s="219"/>
      <c r="I106" s="299"/>
      <c r="J106" s="380"/>
    </row>
    <row r="107" spans="1:10" s="10" customFormat="1">
      <c r="A107" s="183"/>
      <c r="B107" s="187"/>
      <c r="C107" s="173" t="s">
        <v>256</v>
      </c>
      <c r="D107" s="217"/>
      <c r="E107" s="125" t="s">
        <v>183</v>
      </c>
      <c r="F107" s="218" t="s">
        <v>21</v>
      </c>
      <c r="G107" s="126">
        <v>590</v>
      </c>
      <c r="H107" s="219"/>
      <c r="I107" s="299"/>
      <c r="J107" s="380"/>
    </row>
    <row r="108" spans="1:10" s="10" customFormat="1" ht="13.5" thickBot="1">
      <c r="A108" s="177"/>
      <c r="B108" s="176"/>
      <c r="C108" s="176"/>
      <c r="D108" s="176"/>
      <c r="E108" s="175" t="s">
        <v>88</v>
      </c>
      <c r="F108" s="222" t="s">
        <v>13</v>
      </c>
      <c r="G108" s="222" t="s">
        <v>13</v>
      </c>
      <c r="H108" s="223" t="s">
        <v>13</v>
      </c>
      <c r="I108" s="255">
        <f>SUM(I97:I107)</f>
        <v>0</v>
      </c>
      <c r="J108" s="380"/>
    </row>
    <row r="109" spans="1:10" s="10" customFormat="1" ht="115.5" thickTop="1">
      <c r="A109" s="184">
        <v>33</v>
      </c>
      <c r="B109" s="185"/>
      <c r="C109" s="185"/>
      <c r="D109" s="185" t="s">
        <v>221</v>
      </c>
      <c r="E109" s="215" t="s">
        <v>217</v>
      </c>
      <c r="F109" s="220" t="s">
        <v>166</v>
      </c>
      <c r="G109" s="484">
        <f>SUM(G110:G113)</f>
        <v>110</v>
      </c>
      <c r="H109" s="221"/>
      <c r="I109" s="251"/>
      <c r="J109" s="380"/>
    </row>
    <row r="110" spans="1:10" s="10" customFormat="1" ht="13.5" thickBot="1">
      <c r="A110" s="253"/>
      <c r="B110" s="403"/>
      <c r="C110" s="404" t="s">
        <v>257</v>
      </c>
      <c r="D110" s="563"/>
      <c r="E110" s="564" t="s">
        <v>199</v>
      </c>
      <c r="F110" s="565" t="s">
        <v>21</v>
      </c>
      <c r="G110" s="409">
        <v>110</v>
      </c>
      <c r="H110" s="566"/>
      <c r="I110" s="567"/>
      <c r="J110" s="380"/>
    </row>
    <row r="111" spans="1:10" s="10" customFormat="1" ht="17.25" thickTop="1" thickBot="1">
      <c r="A111" s="67"/>
      <c r="B111" s="123"/>
      <c r="C111" s="65"/>
      <c r="D111" s="557"/>
      <c r="E111" s="569" t="s">
        <v>28</v>
      </c>
      <c r="F111" s="122" t="s">
        <v>13</v>
      </c>
      <c r="G111" s="63" t="s">
        <v>13</v>
      </c>
      <c r="H111" s="62" t="s">
        <v>13</v>
      </c>
      <c r="I111" s="304">
        <f>I109+I108</f>
        <v>0</v>
      </c>
      <c r="J111" s="380"/>
    </row>
    <row r="112" spans="1:10" s="10" customFormat="1" ht="17.25" thickTop="1" thickBot="1">
      <c r="A112" s="75" t="s">
        <v>318</v>
      </c>
      <c r="B112" s="533" t="s">
        <v>130</v>
      </c>
      <c r="C112" s="73"/>
      <c r="D112" s="74" t="s">
        <v>29</v>
      </c>
      <c r="E112" s="568" t="s">
        <v>30</v>
      </c>
      <c r="F112" s="533" t="s">
        <v>13</v>
      </c>
      <c r="G112" s="535" t="s">
        <v>13</v>
      </c>
      <c r="H112" s="536" t="s">
        <v>13</v>
      </c>
      <c r="I112" s="537" t="s">
        <v>13</v>
      </c>
      <c r="J112" s="380"/>
    </row>
    <row r="113" spans="1:10" s="10" customFormat="1" ht="14.25" thickTop="1" thickBot="1">
      <c r="A113" s="213"/>
      <c r="B113" s="214"/>
      <c r="C113" s="144"/>
      <c r="D113" s="206" t="s">
        <v>89</v>
      </c>
      <c r="E113" s="145" t="s">
        <v>73</v>
      </c>
      <c r="F113" s="214" t="s">
        <v>13</v>
      </c>
      <c r="G113" s="43" t="s">
        <v>13</v>
      </c>
      <c r="H113" s="42" t="s">
        <v>13</v>
      </c>
      <c r="I113" s="300" t="s">
        <v>13</v>
      </c>
      <c r="J113" s="380"/>
    </row>
    <row r="114" spans="1:10" s="10" customFormat="1" ht="13.5" thickTop="1">
      <c r="A114" s="307">
        <v>34</v>
      </c>
      <c r="B114" s="308"/>
      <c r="C114" s="309"/>
      <c r="D114" s="309"/>
      <c r="E114" s="309" t="s">
        <v>53</v>
      </c>
      <c r="F114" s="310" t="s">
        <v>74</v>
      </c>
      <c r="G114" s="311">
        <f>G115</f>
        <v>5</v>
      </c>
      <c r="H114" s="194"/>
      <c r="I114" s="312"/>
      <c r="J114" s="380"/>
    </row>
    <row r="115" spans="1:10" s="10" customFormat="1">
      <c r="A115" s="313"/>
      <c r="B115" s="314"/>
      <c r="C115" s="210" t="s">
        <v>111</v>
      </c>
      <c r="D115" s="188"/>
      <c r="E115" s="211">
        <v>5</v>
      </c>
      <c r="F115" s="187" t="s">
        <v>54</v>
      </c>
      <c r="G115" s="211">
        <f>E115</f>
        <v>5</v>
      </c>
      <c r="H115" s="190"/>
      <c r="I115" s="252"/>
      <c r="J115" s="380"/>
    </row>
    <row r="116" spans="1:10" s="10" customFormat="1" ht="25.5">
      <c r="A116" s="313">
        <v>35</v>
      </c>
      <c r="B116" s="315"/>
      <c r="C116" s="315"/>
      <c r="D116" s="315"/>
      <c r="E116" s="316" t="s">
        <v>75</v>
      </c>
      <c r="F116" s="315" t="s">
        <v>74</v>
      </c>
      <c r="G116" s="317">
        <f>G117</f>
        <v>7</v>
      </c>
      <c r="H116" s="190"/>
      <c r="I116" s="319"/>
      <c r="J116" s="380"/>
    </row>
    <row r="117" spans="1:10" s="10" customFormat="1">
      <c r="A117" s="183"/>
      <c r="B117" s="187"/>
      <c r="C117" s="210" t="s">
        <v>112</v>
      </c>
      <c r="D117" s="187"/>
      <c r="E117" s="211">
        <v>7</v>
      </c>
      <c r="F117" s="187" t="s">
        <v>54</v>
      </c>
      <c r="G117" s="211">
        <f>E117</f>
        <v>7</v>
      </c>
      <c r="H117" s="190"/>
      <c r="I117" s="296"/>
      <c r="J117" s="380"/>
    </row>
    <row r="118" spans="1:10" s="10" customFormat="1">
      <c r="A118" s="313">
        <v>36</v>
      </c>
      <c r="B118" s="315"/>
      <c r="C118" s="315"/>
      <c r="D118" s="315"/>
      <c r="E118" s="463" t="s">
        <v>155</v>
      </c>
      <c r="F118" s="315" t="s">
        <v>74</v>
      </c>
      <c r="G118" s="317">
        <f>G119</f>
        <v>3</v>
      </c>
      <c r="H118" s="190"/>
      <c r="I118" s="319"/>
      <c r="J118" s="380"/>
    </row>
    <row r="119" spans="1:10" s="10" customFormat="1">
      <c r="A119" s="183"/>
      <c r="B119" s="187"/>
      <c r="C119" s="210" t="s">
        <v>113</v>
      </c>
      <c r="D119" s="187"/>
      <c r="E119" s="211">
        <v>3</v>
      </c>
      <c r="F119" s="187" t="s">
        <v>54</v>
      </c>
      <c r="G119" s="211">
        <f>E119</f>
        <v>3</v>
      </c>
      <c r="H119" s="190"/>
      <c r="I119" s="296"/>
      <c r="J119" s="380"/>
    </row>
    <row r="120" spans="1:10" s="10" customFormat="1" ht="13.5" thickBot="1">
      <c r="A120" s="29"/>
      <c r="B120" s="88"/>
      <c r="C120" s="88"/>
      <c r="D120" s="88"/>
      <c r="E120" s="30" t="s">
        <v>65</v>
      </c>
      <c r="F120" s="88" t="s">
        <v>13</v>
      </c>
      <c r="G120" s="88" t="s">
        <v>13</v>
      </c>
      <c r="H120" s="31" t="s">
        <v>13</v>
      </c>
      <c r="I120" s="322">
        <f>SUM(I114:I119)</f>
        <v>0</v>
      </c>
      <c r="J120" s="380"/>
    </row>
    <row r="121" spans="1:10" s="10" customFormat="1" ht="14.25" thickTop="1" thickBot="1">
      <c r="A121" s="32"/>
      <c r="B121" s="33"/>
      <c r="C121" s="33"/>
      <c r="D121" s="33"/>
      <c r="E121" s="34" t="s">
        <v>107</v>
      </c>
      <c r="F121" s="33" t="s">
        <v>13</v>
      </c>
      <c r="G121" s="33" t="s">
        <v>13</v>
      </c>
      <c r="H121" s="35" t="s">
        <v>13</v>
      </c>
      <c r="I121" s="323" t="s">
        <v>13</v>
      </c>
      <c r="J121" s="380"/>
    </row>
    <row r="122" spans="1:10" s="10" customFormat="1" ht="13.5" thickTop="1">
      <c r="A122" s="324">
        <v>37</v>
      </c>
      <c r="B122" s="45"/>
      <c r="C122" s="46"/>
      <c r="D122" s="47" t="s">
        <v>223</v>
      </c>
      <c r="E122" s="48" t="s">
        <v>106</v>
      </c>
      <c r="F122" s="47" t="s">
        <v>21</v>
      </c>
      <c r="G122" s="49">
        <f>G123</f>
        <v>150</v>
      </c>
      <c r="H122" s="194"/>
      <c r="I122" s="325"/>
      <c r="J122" s="380"/>
    </row>
    <row r="123" spans="1:10" s="10" customFormat="1" ht="13.5" thickBot="1">
      <c r="A123" s="326"/>
      <c r="B123" s="50"/>
      <c r="C123" s="51" t="s">
        <v>151</v>
      </c>
      <c r="D123" s="50"/>
      <c r="E123" s="51" t="s">
        <v>218</v>
      </c>
      <c r="F123" s="50" t="s">
        <v>54</v>
      </c>
      <c r="G123" s="52">
        <v>150</v>
      </c>
      <c r="H123" s="53"/>
      <c r="I123" s="327"/>
      <c r="J123" s="380"/>
    </row>
    <row r="124" spans="1:10" s="10" customFormat="1" ht="14.25" thickTop="1" thickBot="1">
      <c r="A124" s="29"/>
      <c r="B124" s="88"/>
      <c r="C124" s="88"/>
      <c r="D124" s="88"/>
      <c r="E124" s="30" t="s">
        <v>108</v>
      </c>
      <c r="F124" s="88" t="s">
        <v>13</v>
      </c>
      <c r="G124" s="88" t="s">
        <v>13</v>
      </c>
      <c r="H124" s="31" t="s">
        <v>13</v>
      </c>
      <c r="I124" s="322">
        <f>I122</f>
        <v>0</v>
      </c>
      <c r="J124" s="380"/>
    </row>
    <row r="125" spans="1:10" s="10" customFormat="1" ht="17.25" thickTop="1" thickBot="1">
      <c r="A125" s="67"/>
      <c r="B125" s="123"/>
      <c r="C125" s="65"/>
      <c r="D125" s="557"/>
      <c r="E125" s="569" t="s">
        <v>31</v>
      </c>
      <c r="F125" s="66" t="s">
        <v>13</v>
      </c>
      <c r="G125" s="570" t="s">
        <v>13</v>
      </c>
      <c r="H125" s="571" t="s">
        <v>13</v>
      </c>
      <c r="I125" s="304">
        <f>I122+I120</f>
        <v>0</v>
      </c>
      <c r="J125" s="380"/>
    </row>
    <row r="126" spans="1:10" s="10" customFormat="1" ht="17.25" thickTop="1" thickBot="1">
      <c r="A126" s="75" t="s">
        <v>319</v>
      </c>
      <c r="B126" s="533" t="s">
        <v>131</v>
      </c>
      <c r="C126" s="73"/>
      <c r="D126" s="74" t="s">
        <v>32</v>
      </c>
      <c r="E126" s="568" t="s">
        <v>33</v>
      </c>
      <c r="F126" s="533" t="s">
        <v>13</v>
      </c>
      <c r="G126" s="535" t="s">
        <v>13</v>
      </c>
      <c r="H126" s="536" t="s">
        <v>13</v>
      </c>
      <c r="I126" s="537" t="s">
        <v>13</v>
      </c>
      <c r="J126" s="380"/>
    </row>
    <row r="127" spans="1:10" s="10" customFormat="1" ht="13.5" thickTop="1">
      <c r="A127" s="184">
        <v>38</v>
      </c>
      <c r="B127" s="185"/>
      <c r="C127" s="198"/>
      <c r="D127" s="185" t="s">
        <v>34</v>
      </c>
      <c r="E127" s="250" t="s">
        <v>145</v>
      </c>
      <c r="F127" s="185" t="s">
        <v>21</v>
      </c>
      <c r="G127" s="285">
        <f>G128</f>
        <v>177.19</v>
      </c>
      <c r="H127" s="221"/>
      <c r="I127" s="251"/>
      <c r="J127" s="380"/>
    </row>
    <row r="128" spans="1:10" s="10" customFormat="1">
      <c r="A128" s="209"/>
      <c r="B128" s="187"/>
      <c r="C128" s="173" t="s">
        <v>114</v>
      </c>
      <c r="D128" s="188"/>
      <c r="E128" s="387">
        <f>53.3+22.2+2.19+1.49+1.21+4+22.08+3.5+6.24+0.8+1.68+54+4.5</f>
        <v>177.19</v>
      </c>
      <c r="F128" s="191" t="s">
        <v>54</v>
      </c>
      <c r="G128" s="174">
        <f>E128</f>
        <v>177.19</v>
      </c>
      <c r="H128" s="190"/>
      <c r="I128" s="252"/>
      <c r="J128" s="380"/>
    </row>
    <row r="129" spans="1:10" s="424" customFormat="1" ht="13.5" thickBot="1">
      <c r="A129" s="177"/>
      <c r="B129" s="176"/>
      <c r="C129" s="176"/>
      <c r="D129" s="176"/>
      <c r="E129" s="175" t="s">
        <v>144</v>
      </c>
      <c r="F129" s="176" t="s">
        <v>13</v>
      </c>
      <c r="G129" s="176" t="s">
        <v>13</v>
      </c>
      <c r="H129" s="292" t="s">
        <v>13</v>
      </c>
      <c r="I129" s="255">
        <f>I127</f>
        <v>0</v>
      </c>
      <c r="J129" s="464"/>
    </row>
    <row r="130" spans="1:10" s="428" customFormat="1" ht="14.25" thickTop="1" thickBot="1">
      <c r="A130" s="213"/>
      <c r="B130" s="214"/>
      <c r="C130" s="144"/>
      <c r="D130" s="214" t="s">
        <v>91</v>
      </c>
      <c r="E130" s="41" t="s">
        <v>146</v>
      </c>
      <c r="F130" s="214" t="s">
        <v>13</v>
      </c>
      <c r="G130" s="43" t="s">
        <v>13</v>
      </c>
      <c r="H130" s="42" t="s">
        <v>13</v>
      </c>
      <c r="I130" s="300" t="s">
        <v>13</v>
      </c>
      <c r="J130" s="464"/>
    </row>
    <row r="131" spans="1:10" s="428" customFormat="1" ht="24.75" thickTop="1">
      <c r="A131" s="329">
        <v>39</v>
      </c>
      <c r="B131" s="141"/>
      <c r="C131" s="193"/>
      <c r="D131" s="141"/>
      <c r="E131" s="330" t="s">
        <v>109</v>
      </c>
      <c r="F131" s="141" t="s">
        <v>74</v>
      </c>
      <c r="G131" s="328">
        <f>G132</f>
        <v>17</v>
      </c>
      <c r="H131" s="194"/>
      <c r="I131" s="270"/>
      <c r="J131" s="464"/>
    </row>
    <row r="132" spans="1:10" s="428" customFormat="1">
      <c r="A132" s="425"/>
      <c r="B132" s="410"/>
      <c r="C132" s="384" t="s">
        <v>115</v>
      </c>
      <c r="D132" s="426"/>
      <c r="E132" s="387">
        <v>17</v>
      </c>
      <c r="F132" s="427" t="s">
        <v>54</v>
      </c>
      <c r="G132" s="387">
        <f>E132</f>
        <v>17</v>
      </c>
      <c r="H132" s="388"/>
      <c r="I132" s="389"/>
      <c r="J132" s="464"/>
    </row>
    <row r="133" spans="1:10" s="428" customFormat="1">
      <c r="A133" s="382">
        <v>40</v>
      </c>
      <c r="B133" s="410"/>
      <c r="C133" s="384"/>
      <c r="D133" s="426"/>
      <c r="E133" s="429" t="s">
        <v>120</v>
      </c>
      <c r="F133" s="392" t="s">
        <v>74</v>
      </c>
      <c r="G133" s="393">
        <f>G134</f>
        <v>17</v>
      </c>
      <c r="H133" s="388"/>
      <c r="I133" s="389"/>
      <c r="J133" s="464"/>
    </row>
    <row r="134" spans="1:10" s="428" customFormat="1">
      <c r="A134" s="425"/>
      <c r="B134" s="410"/>
      <c r="C134" s="384" t="s">
        <v>119</v>
      </c>
      <c r="D134" s="426"/>
      <c r="E134" s="387">
        <v>17</v>
      </c>
      <c r="F134" s="427" t="s">
        <v>54</v>
      </c>
      <c r="G134" s="387">
        <f>E134</f>
        <v>17</v>
      </c>
      <c r="H134" s="388"/>
      <c r="I134" s="389"/>
      <c r="J134" s="464"/>
    </row>
    <row r="135" spans="1:10" s="428" customFormat="1">
      <c r="A135" s="382">
        <v>41</v>
      </c>
      <c r="B135" s="410"/>
      <c r="C135" s="384"/>
      <c r="D135" s="426"/>
      <c r="E135" s="429" t="s">
        <v>121</v>
      </c>
      <c r="F135" s="392" t="s">
        <v>74</v>
      </c>
      <c r="G135" s="393">
        <f>G136</f>
        <v>2</v>
      </c>
      <c r="H135" s="388"/>
      <c r="I135" s="389"/>
      <c r="J135" s="464"/>
    </row>
    <row r="136" spans="1:10" s="431" customFormat="1">
      <c r="A136" s="425"/>
      <c r="B136" s="410"/>
      <c r="C136" s="384" t="s">
        <v>122</v>
      </c>
      <c r="D136" s="426"/>
      <c r="E136" s="387">
        <v>2</v>
      </c>
      <c r="F136" s="427" t="s">
        <v>54</v>
      </c>
      <c r="G136" s="387">
        <f>E136</f>
        <v>2</v>
      </c>
      <c r="H136" s="388"/>
      <c r="I136" s="389"/>
      <c r="J136" s="464"/>
    </row>
    <row r="137" spans="1:10" s="10" customFormat="1">
      <c r="A137" s="382">
        <v>42</v>
      </c>
      <c r="B137" s="410"/>
      <c r="C137" s="384"/>
      <c r="D137" s="426"/>
      <c r="E137" s="429" t="s">
        <v>177</v>
      </c>
      <c r="F137" s="392" t="s">
        <v>74</v>
      </c>
      <c r="G137" s="393">
        <f>G138</f>
        <v>3</v>
      </c>
      <c r="H137" s="388"/>
      <c r="I137" s="389"/>
      <c r="J137" s="380"/>
    </row>
    <row r="138" spans="1:10" s="10" customFormat="1">
      <c r="A138" s="333"/>
      <c r="B138" s="403"/>
      <c r="C138" s="404" t="s">
        <v>123</v>
      </c>
      <c r="D138" s="405"/>
      <c r="E138" s="387">
        <v>3</v>
      </c>
      <c r="F138" s="430" t="s">
        <v>54</v>
      </c>
      <c r="G138" s="409">
        <f>E138</f>
        <v>3</v>
      </c>
      <c r="H138" s="406"/>
      <c r="I138" s="407"/>
      <c r="J138" s="380"/>
    </row>
    <row r="139" spans="1:10" s="10" customFormat="1" ht="13.5" thickBot="1">
      <c r="A139" s="432"/>
      <c r="B139" s="433"/>
      <c r="C139" s="433"/>
      <c r="D139" s="433"/>
      <c r="E139" s="434" t="s">
        <v>90</v>
      </c>
      <c r="F139" s="433" t="s">
        <v>13</v>
      </c>
      <c r="G139" s="433" t="s">
        <v>13</v>
      </c>
      <c r="H139" s="435" t="s">
        <v>13</v>
      </c>
      <c r="I139" s="436">
        <f>I137+I135+I133+I131</f>
        <v>0</v>
      </c>
      <c r="J139" s="380"/>
    </row>
    <row r="140" spans="1:10" s="10" customFormat="1" ht="17.25" thickTop="1" thickBot="1">
      <c r="A140" s="67"/>
      <c r="B140" s="123"/>
      <c r="C140" s="65"/>
      <c r="D140" s="557"/>
      <c r="E140" s="569" t="s">
        <v>35</v>
      </c>
      <c r="F140" s="66" t="s">
        <v>13</v>
      </c>
      <c r="G140" s="570" t="s">
        <v>13</v>
      </c>
      <c r="H140" s="571" t="s">
        <v>13</v>
      </c>
      <c r="I140" s="304">
        <f>I139+I129</f>
        <v>0</v>
      </c>
      <c r="J140" s="380"/>
    </row>
    <row r="141" spans="1:10" s="10" customFormat="1" ht="16.5" thickTop="1">
      <c r="A141" s="195" t="s">
        <v>320</v>
      </c>
      <c r="B141" s="17" t="s">
        <v>130</v>
      </c>
      <c r="C141" s="197"/>
      <c r="D141" s="196" t="s">
        <v>36</v>
      </c>
      <c r="E141" s="552" t="s">
        <v>37</v>
      </c>
      <c r="F141" s="17" t="s">
        <v>13</v>
      </c>
      <c r="G141" s="18" t="s">
        <v>13</v>
      </c>
      <c r="H141" s="19" t="s">
        <v>13</v>
      </c>
      <c r="I141" s="283" t="s">
        <v>13</v>
      </c>
      <c r="J141" s="380"/>
    </row>
    <row r="142" spans="1:10" s="10" customFormat="1" ht="13.5" thickBot="1">
      <c r="A142" s="133"/>
      <c r="B142" s="134"/>
      <c r="C142" s="135"/>
      <c r="D142" s="128" t="s">
        <v>141</v>
      </c>
      <c r="E142" s="334" t="s">
        <v>71</v>
      </c>
      <c r="F142" s="134" t="s">
        <v>13</v>
      </c>
      <c r="G142" s="335" t="s">
        <v>13</v>
      </c>
      <c r="H142" s="336" t="s">
        <v>13</v>
      </c>
      <c r="I142" s="295" t="s">
        <v>13</v>
      </c>
      <c r="J142" s="380"/>
    </row>
    <row r="143" spans="1:10" ht="26.25" thickTop="1">
      <c r="A143" s="470">
        <v>43</v>
      </c>
      <c r="B143" s="472"/>
      <c r="C143" s="471"/>
      <c r="D143" s="473"/>
      <c r="E143" s="474" t="s">
        <v>205</v>
      </c>
      <c r="F143" s="475" t="s">
        <v>22</v>
      </c>
      <c r="G143" s="476">
        <f>G144</f>
        <v>322</v>
      </c>
      <c r="H143" s="491"/>
      <c r="I143" s="477"/>
      <c r="J143" s="233"/>
    </row>
    <row r="144" spans="1:10">
      <c r="A144" s="437"/>
      <c r="B144" s="410"/>
      <c r="C144" s="384" t="s">
        <v>225</v>
      </c>
      <c r="D144" s="426"/>
      <c r="E144" s="387">
        <v>322</v>
      </c>
      <c r="F144" s="386" t="s">
        <v>54</v>
      </c>
      <c r="G144" s="387">
        <f>E144</f>
        <v>322</v>
      </c>
      <c r="H144" s="394"/>
      <c r="I144" s="389"/>
      <c r="J144" s="233"/>
    </row>
    <row r="145" spans="1:10" ht="25.5">
      <c r="A145" s="382">
        <v>44</v>
      </c>
      <c r="B145" s="383"/>
      <c r="C145" s="390"/>
      <c r="D145" s="385"/>
      <c r="E145" s="391" t="s">
        <v>206</v>
      </c>
      <c r="F145" s="392" t="s">
        <v>22</v>
      </c>
      <c r="G145" s="393">
        <f>G146</f>
        <v>10</v>
      </c>
      <c r="H145" s="388"/>
      <c r="I145" s="389"/>
      <c r="J145" s="233"/>
    </row>
    <row r="146" spans="1:10">
      <c r="A146" s="382"/>
      <c r="B146" s="383"/>
      <c r="C146" s="384" t="s">
        <v>226</v>
      </c>
      <c r="D146" s="385"/>
      <c r="E146" s="387">
        <v>10</v>
      </c>
      <c r="F146" s="386" t="s">
        <v>54</v>
      </c>
      <c r="G146" s="387">
        <f>E146</f>
        <v>10</v>
      </c>
      <c r="H146" s="394"/>
      <c r="I146" s="389"/>
      <c r="J146" s="233"/>
    </row>
    <row r="147" spans="1:10" ht="25.5">
      <c r="A147" s="382">
        <v>45</v>
      </c>
      <c r="B147" s="383"/>
      <c r="C147" s="390"/>
      <c r="D147" s="385"/>
      <c r="E147" s="391" t="s">
        <v>210</v>
      </c>
      <c r="F147" s="392" t="s">
        <v>22</v>
      </c>
      <c r="G147" s="393">
        <f>G148</f>
        <v>42</v>
      </c>
      <c r="H147" s="388"/>
      <c r="I147" s="389"/>
      <c r="J147" s="233"/>
    </row>
    <row r="148" spans="1:10">
      <c r="A148" s="437"/>
      <c r="B148" s="383"/>
      <c r="C148" s="384" t="s">
        <v>227</v>
      </c>
      <c r="D148" s="385"/>
      <c r="E148" s="387">
        <v>42</v>
      </c>
      <c r="F148" s="386" t="s">
        <v>54</v>
      </c>
      <c r="G148" s="387">
        <f>E148</f>
        <v>42</v>
      </c>
      <c r="H148" s="394"/>
      <c r="I148" s="389"/>
      <c r="J148" s="233"/>
    </row>
    <row r="149" spans="1:10" ht="25.5">
      <c r="A149" s="382">
        <v>46</v>
      </c>
      <c r="B149" s="383"/>
      <c r="C149" s="390"/>
      <c r="D149" s="385"/>
      <c r="E149" s="391" t="s">
        <v>207</v>
      </c>
      <c r="F149" s="392" t="s">
        <v>22</v>
      </c>
      <c r="G149" s="393">
        <f>G150</f>
        <v>8</v>
      </c>
      <c r="H149" s="388"/>
      <c r="I149" s="389"/>
      <c r="J149" s="233"/>
    </row>
    <row r="150" spans="1:10" s="10" customFormat="1">
      <c r="A150" s="382"/>
      <c r="B150" s="383"/>
      <c r="C150" s="384" t="s">
        <v>228</v>
      </c>
      <c r="D150" s="385"/>
      <c r="E150" s="387">
        <v>8</v>
      </c>
      <c r="F150" s="386" t="s">
        <v>54</v>
      </c>
      <c r="G150" s="387">
        <f>E150</f>
        <v>8</v>
      </c>
      <c r="H150" s="394"/>
      <c r="I150" s="389"/>
      <c r="J150" s="380"/>
    </row>
    <row r="151" spans="1:10" s="10" customFormat="1" ht="25.5">
      <c r="A151" s="382">
        <v>47</v>
      </c>
      <c r="B151" s="383"/>
      <c r="C151" s="390"/>
      <c r="D151" s="385"/>
      <c r="E151" s="391" t="s">
        <v>211</v>
      </c>
      <c r="F151" s="392" t="s">
        <v>22</v>
      </c>
      <c r="G151" s="393">
        <f>G152</f>
        <v>27</v>
      </c>
      <c r="H151" s="388"/>
      <c r="I151" s="389"/>
      <c r="J151" s="380"/>
    </row>
    <row r="152" spans="1:10" s="10" customFormat="1">
      <c r="A152" s="437"/>
      <c r="B152" s="383"/>
      <c r="C152" s="384" t="s">
        <v>229</v>
      </c>
      <c r="D152" s="385"/>
      <c r="E152" s="387">
        <v>27</v>
      </c>
      <c r="F152" s="386" t="s">
        <v>54</v>
      </c>
      <c r="G152" s="387">
        <f>E152</f>
        <v>27</v>
      </c>
      <c r="H152" s="394"/>
      <c r="I152" s="389"/>
      <c r="J152" s="380"/>
    </row>
    <row r="153" spans="1:10" s="10" customFormat="1" ht="25.5">
      <c r="A153" s="382">
        <v>48</v>
      </c>
      <c r="B153" s="383"/>
      <c r="C153" s="390"/>
      <c r="D153" s="385"/>
      <c r="E153" s="391" t="s">
        <v>208</v>
      </c>
      <c r="F153" s="392" t="s">
        <v>22</v>
      </c>
      <c r="G153" s="393">
        <f>G154</f>
        <v>15</v>
      </c>
      <c r="H153" s="388"/>
      <c r="I153" s="389"/>
      <c r="J153" s="380"/>
    </row>
    <row r="154" spans="1:10" s="10" customFormat="1">
      <c r="A154" s="382"/>
      <c r="B154" s="383"/>
      <c r="C154" s="384" t="s">
        <v>230</v>
      </c>
      <c r="D154" s="385"/>
      <c r="E154" s="387">
        <v>15</v>
      </c>
      <c r="F154" s="386" t="s">
        <v>54</v>
      </c>
      <c r="G154" s="387">
        <f>E154</f>
        <v>15</v>
      </c>
      <c r="H154" s="394"/>
      <c r="I154" s="389"/>
      <c r="J154" s="380"/>
    </row>
    <row r="155" spans="1:10" s="10" customFormat="1" ht="25.5">
      <c r="A155" s="382">
        <v>49</v>
      </c>
      <c r="B155" s="383"/>
      <c r="C155" s="390"/>
      <c r="D155" s="385"/>
      <c r="E155" s="391" t="s">
        <v>209</v>
      </c>
      <c r="F155" s="392" t="s">
        <v>22</v>
      </c>
      <c r="G155" s="393">
        <f t="shared" ref="G155" si="0">G156</f>
        <v>4</v>
      </c>
      <c r="H155" s="388"/>
      <c r="I155" s="389"/>
      <c r="J155" s="380"/>
    </row>
    <row r="156" spans="1:10" s="10" customFormat="1">
      <c r="A156" s="437"/>
      <c r="B156" s="383"/>
      <c r="C156" s="384" t="s">
        <v>231</v>
      </c>
      <c r="D156" s="385"/>
      <c r="E156" s="387">
        <v>4</v>
      </c>
      <c r="F156" s="386" t="s">
        <v>54</v>
      </c>
      <c r="G156" s="387">
        <f t="shared" ref="G156" si="1">E156</f>
        <v>4</v>
      </c>
      <c r="H156" s="394"/>
      <c r="I156" s="389"/>
      <c r="J156" s="380"/>
    </row>
    <row r="157" spans="1:10" s="10" customFormat="1" ht="25.5">
      <c r="A157" s="382">
        <v>50</v>
      </c>
      <c r="B157" s="383"/>
      <c r="C157" s="390"/>
      <c r="D157" s="385"/>
      <c r="E157" s="391" t="s">
        <v>212</v>
      </c>
      <c r="F157" s="392" t="s">
        <v>22</v>
      </c>
      <c r="G157" s="393">
        <f>G158</f>
        <v>13</v>
      </c>
      <c r="H157" s="388"/>
      <c r="I157" s="389"/>
      <c r="J157" s="380"/>
    </row>
    <row r="158" spans="1:10">
      <c r="A158" s="382"/>
      <c r="B158" s="383"/>
      <c r="C158" s="384" t="s">
        <v>232</v>
      </c>
      <c r="D158" s="385"/>
      <c r="E158" s="387">
        <v>13</v>
      </c>
      <c r="F158" s="386" t="s">
        <v>54</v>
      </c>
      <c r="G158" s="387">
        <f t="shared" ref="G158" si="2">E158</f>
        <v>13</v>
      </c>
      <c r="H158" s="394"/>
      <c r="I158" s="389"/>
      <c r="J158" s="233"/>
    </row>
    <row r="159" spans="1:10" ht="25.5">
      <c r="A159" s="382">
        <v>51</v>
      </c>
      <c r="B159" s="383"/>
      <c r="C159" s="390"/>
      <c r="D159" s="385"/>
      <c r="E159" s="391" t="s">
        <v>213</v>
      </c>
      <c r="F159" s="392" t="s">
        <v>22</v>
      </c>
      <c r="G159" s="393">
        <f t="shared" ref="G159" si="3">G160</f>
        <v>51</v>
      </c>
      <c r="H159" s="388"/>
      <c r="I159" s="389"/>
      <c r="J159" s="233"/>
    </row>
    <row r="160" spans="1:10">
      <c r="A160" s="437"/>
      <c r="B160" s="383"/>
      <c r="C160" s="384" t="s">
        <v>233</v>
      </c>
      <c r="D160" s="385"/>
      <c r="E160" s="387">
        <v>51</v>
      </c>
      <c r="F160" s="386" t="s">
        <v>54</v>
      </c>
      <c r="G160" s="387">
        <f t="shared" ref="G160" si="4">E160</f>
        <v>51</v>
      </c>
      <c r="H160" s="394"/>
      <c r="I160" s="389"/>
      <c r="J160" s="233"/>
    </row>
    <row r="161" spans="1:170" ht="25.5">
      <c r="A161" s="382">
        <v>52</v>
      </c>
      <c r="B161" s="383"/>
      <c r="C161" s="390"/>
      <c r="D161" s="385"/>
      <c r="E161" s="391" t="s">
        <v>203</v>
      </c>
      <c r="F161" s="392" t="s">
        <v>22</v>
      </c>
      <c r="G161" s="393">
        <f t="shared" ref="G161" si="5">G162</f>
        <v>33</v>
      </c>
      <c r="H161" s="388"/>
      <c r="I161" s="389"/>
      <c r="J161" s="233"/>
    </row>
    <row r="162" spans="1:170">
      <c r="A162" s="382"/>
      <c r="B162" s="383"/>
      <c r="C162" s="384" t="s">
        <v>234</v>
      </c>
      <c r="D162" s="385"/>
      <c r="E162" s="387">
        <v>33</v>
      </c>
      <c r="F162" s="386" t="s">
        <v>54</v>
      </c>
      <c r="G162" s="387">
        <f t="shared" ref="G162" si="6">E162</f>
        <v>33</v>
      </c>
      <c r="H162" s="394"/>
      <c r="I162" s="389"/>
      <c r="J162" s="233"/>
    </row>
    <row r="163" spans="1:170" ht="25.5">
      <c r="A163" s="382">
        <v>53</v>
      </c>
      <c r="B163" s="383"/>
      <c r="C163" s="390"/>
      <c r="D163" s="385"/>
      <c r="E163" s="391" t="s">
        <v>204</v>
      </c>
      <c r="F163" s="392" t="s">
        <v>22</v>
      </c>
      <c r="G163" s="393">
        <f t="shared" ref="G163" si="7">G164</f>
        <v>18</v>
      </c>
      <c r="H163" s="388"/>
      <c r="I163" s="389"/>
      <c r="J163" s="233"/>
    </row>
    <row r="164" spans="1:170">
      <c r="A164" s="437"/>
      <c r="B164" s="383"/>
      <c r="C164" s="384" t="s">
        <v>235</v>
      </c>
      <c r="D164" s="385"/>
      <c r="E164" s="387">
        <v>18</v>
      </c>
      <c r="F164" s="386" t="s">
        <v>54</v>
      </c>
      <c r="G164" s="387">
        <f t="shared" ref="G164" si="8">E164</f>
        <v>18</v>
      </c>
      <c r="H164" s="394"/>
      <c r="I164" s="389"/>
      <c r="J164" s="233"/>
    </row>
    <row r="165" spans="1:170" ht="25.5">
      <c r="A165" s="382">
        <v>54</v>
      </c>
      <c r="B165" s="383"/>
      <c r="C165" s="390"/>
      <c r="D165" s="385"/>
      <c r="E165" s="391" t="s">
        <v>214</v>
      </c>
      <c r="F165" s="392" t="s">
        <v>22</v>
      </c>
      <c r="G165" s="393">
        <f t="shared" ref="G165" si="9">G166</f>
        <v>105</v>
      </c>
      <c r="H165" s="388"/>
      <c r="I165" s="389"/>
      <c r="J165" s="233"/>
    </row>
    <row r="166" spans="1:170" ht="13.5" thickBot="1">
      <c r="A166" s="395"/>
      <c r="B166" s="396"/>
      <c r="C166" s="397" t="s">
        <v>236</v>
      </c>
      <c r="D166" s="398"/>
      <c r="E166" s="400">
        <v>105</v>
      </c>
      <c r="F166" s="399" t="s">
        <v>54</v>
      </c>
      <c r="G166" s="400">
        <f t="shared" ref="G166" si="10">E166</f>
        <v>105</v>
      </c>
      <c r="H166" s="438"/>
      <c r="I166" s="402"/>
      <c r="J166" s="233"/>
    </row>
    <row r="167" spans="1:170" ht="13.5" thickTop="1">
      <c r="A167" s="207"/>
      <c r="B167" s="186"/>
      <c r="C167" s="186"/>
      <c r="D167" s="186"/>
      <c r="E167" s="344" t="s">
        <v>70</v>
      </c>
      <c r="F167" s="186" t="s">
        <v>13</v>
      </c>
      <c r="G167" s="186" t="s">
        <v>13</v>
      </c>
      <c r="H167" s="345" t="s">
        <v>13</v>
      </c>
      <c r="I167" s="302">
        <f>SUM(I143:I166)</f>
        <v>0</v>
      </c>
      <c r="J167" s="233"/>
    </row>
    <row r="168" spans="1:170" ht="13.5" thickBot="1">
      <c r="A168" s="177"/>
      <c r="B168" s="346"/>
      <c r="C168" s="346"/>
      <c r="D168" s="346" t="s">
        <v>142</v>
      </c>
      <c r="E168" s="346" t="s">
        <v>224</v>
      </c>
      <c r="F168" s="347" t="s">
        <v>22</v>
      </c>
      <c r="G168" s="347" t="s">
        <v>13</v>
      </c>
      <c r="H168" s="348" t="s">
        <v>13</v>
      </c>
      <c r="I168" s="349" t="s">
        <v>13</v>
      </c>
      <c r="J168" s="233"/>
    </row>
    <row r="169" spans="1:170" ht="13.5" thickTop="1">
      <c r="A169" s="192">
        <v>55</v>
      </c>
      <c r="B169" s="201"/>
      <c r="C169" s="212"/>
      <c r="D169" s="331"/>
      <c r="E169" s="339" t="s">
        <v>198</v>
      </c>
      <c r="F169" s="332" t="s">
        <v>22</v>
      </c>
      <c r="G169" s="328">
        <f>G170</f>
        <v>20</v>
      </c>
      <c r="H169" s="194"/>
      <c r="I169" s="270"/>
      <c r="J169" s="233"/>
    </row>
    <row r="170" spans="1:170">
      <c r="A170" s="576"/>
      <c r="B170" s="403"/>
      <c r="C170" s="404" t="s">
        <v>237</v>
      </c>
      <c r="D170" s="431"/>
      <c r="E170" s="409" t="s">
        <v>199</v>
      </c>
      <c r="F170" s="577" t="s">
        <v>54</v>
      </c>
      <c r="G170" s="409">
        <v>20</v>
      </c>
      <c r="H170" s="406"/>
      <c r="I170" s="407"/>
      <c r="J170" s="233"/>
    </row>
    <row r="171" spans="1:170">
      <c r="A171" s="382">
        <v>56</v>
      </c>
      <c r="B171" s="383"/>
      <c r="C171" s="384"/>
      <c r="D171" s="385"/>
      <c r="E171" s="578" t="s">
        <v>157</v>
      </c>
      <c r="F171" s="392" t="s">
        <v>156</v>
      </c>
      <c r="G171" s="393">
        <f>G172+G173</f>
        <v>4</v>
      </c>
      <c r="H171" s="388"/>
      <c r="I171" s="389"/>
      <c r="J171" s="233"/>
    </row>
    <row r="172" spans="1:170">
      <c r="A172" s="183"/>
      <c r="B172" s="350"/>
      <c r="C172" s="173" t="s">
        <v>134</v>
      </c>
      <c r="D172" s="173"/>
      <c r="E172" s="174" t="s">
        <v>196</v>
      </c>
      <c r="F172" s="350" t="s">
        <v>54</v>
      </c>
      <c r="G172" s="174">
        <v>2</v>
      </c>
      <c r="H172" s="350"/>
      <c r="I172" s="352"/>
      <c r="J172" s="233"/>
    </row>
    <row r="173" spans="1:170" ht="13.5" thickBot="1">
      <c r="A173" s="183"/>
      <c r="B173" s="350"/>
      <c r="C173" s="173" t="s">
        <v>238</v>
      </c>
      <c r="D173" s="173"/>
      <c r="E173" s="174" t="s">
        <v>197</v>
      </c>
      <c r="F173" s="350" t="s">
        <v>54</v>
      </c>
      <c r="G173" s="174">
        <v>2</v>
      </c>
      <c r="H173" s="350"/>
      <c r="I173" s="352"/>
    </row>
    <row r="174" spans="1:170" s="216" customFormat="1" ht="13.5" thickTop="1">
      <c r="A174" s="353"/>
      <c r="B174" s="344"/>
      <c r="C174" s="344"/>
      <c r="D174" s="344"/>
      <c r="E174" s="344" t="s">
        <v>124</v>
      </c>
      <c r="F174" s="186" t="s">
        <v>13</v>
      </c>
      <c r="G174" s="186" t="s">
        <v>13</v>
      </c>
      <c r="H174" s="186" t="s">
        <v>13</v>
      </c>
      <c r="I174" s="302">
        <f>SUM(I169:I173)</f>
        <v>0</v>
      </c>
      <c r="K174" s="130"/>
      <c r="L174" s="130"/>
      <c r="M174" s="130"/>
      <c r="N174" s="130"/>
      <c r="O174" s="130"/>
      <c r="P174" s="130"/>
      <c r="Q174" s="130"/>
      <c r="R174" s="130"/>
      <c r="S174" s="130"/>
      <c r="T174" s="130"/>
      <c r="U174" s="130"/>
      <c r="V174" s="130"/>
      <c r="W174" s="130"/>
      <c r="X174" s="130"/>
      <c r="Y174" s="130"/>
      <c r="Z174" s="130"/>
      <c r="AA174" s="130"/>
      <c r="AB174" s="130"/>
      <c r="AC174" s="130"/>
      <c r="AD174" s="130"/>
      <c r="AE174" s="130"/>
      <c r="AF174" s="130"/>
      <c r="AG174" s="130"/>
      <c r="AH174" s="130"/>
      <c r="AI174" s="130"/>
      <c r="AJ174" s="130"/>
      <c r="AK174" s="130"/>
      <c r="AL174" s="130"/>
      <c r="AM174" s="130"/>
      <c r="AN174" s="130"/>
      <c r="AO174" s="130"/>
      <c r="AP174" s="130"/>
      <c r="AQ174" s="130"/>
      <c r="AR174" s="130"/>
      <c r="AS174" s="130"/>
      <c r="AT174" s="130"/>
      <c r="AU174" s="130"/>
      <c r="AV174" s="130"/>
      <c r="AW174" s="130"/>
      <c r="AX174" s="130"/>
      <c r="AY174" s="130"/>
      <c r="AZ174" s="130"/>
      <c r="BA174" s="130"/>
      <c r="BB174" s="130"/>
      <c r="BC174" s="130"/>
      <c r="BD174" s="130"/>
      <c r="BE174" s="130"/>
      <c r="BF174" s="130"/>
      <c r="BG174" s="130"/>
      <c r="BH174" s="130"/>
      <c r="BI174" s="130"/>
      <c r="BJ174" s="130"/>
      <c r="BK174" s="130"/>
      <c r="BL174" s="130"/>
      <c r="BM174" s="130"/>
      <c r="BN174" s="130"/>
      <c r="BO174" s="130"/>
      <c r="BP174" s="130"/>
      <c r="BQ174" s="130"/>
      <c r="BR174" s="130"/>
      <c r="BS174" s="130"/>
      <c r="BT174" s="130"/>
      <c r="BU174" s="130"/>
      <c r="BV174" s="130"/>
      <c r="BW174" s="130"/>
      <c r="BX174" s="130"/>
      <c r="BY174" s="130"/>
      <c r="BZ174" s="130"/>
      <c r="CA174" s="130"/>
      <c r="CB174" s="130"/>
      <c r="CC174" s="130"/>
      <c r="CD174" s="130"/>
      <c r="CE174" s="130"/>
      <c r="CF174" s="130"/>
      <c r="CG174" s="130"/>
      <c r="CH174" s="130"/>
      <c r="CI174" s="130"/>
      <c r="CJ174" s="130"/>
      <c r="CK174" s="130"/>
      <c r="CL174" s="130"/>
      <c r="CM174" s="130"/>
      <c r="CN174" s="130"/>
      <c r="CO174" s="130"/>
      <c r="CP174" s="130"/>
      <c r="CQ174" s="130"/>
      <c r="CR174" s="130"/>
      <c r="CS174" s="130"/>
      <c r="CT174" s="130"/>
      <c r="CU174" s="130"/>
      <c r="CV174" s="130"/>
      <c r="CW174" s="130"/>
      <c r="CX174" s="130"/>
      <c r="CY174" s="130"/>
      <c r="CZ174" s="130"/>
      <c r="DA174" s="130"/>
      <c r="DB174" s="130"/>
      <c r="DC174" s="130"/>
      <c r="DD174" s="130"/>
      <c r="DE174" s="130"/>
      <c r="DF174" s="130"/>
      <c r="DG174" s="130"/>
      <c r="DH174" s="130"/>
      <c r="DI174" s="130"/>
      <c r="DJ174" s="130"/>
      <c r="DK174" s="130"/>
      <c r="DL174" s="130"/>
      <c r="DM174" s="130"/>
      <c r="DN174" s="130"/>
      <c r="DO174" s="130"/>
      <c r="DP174" s="130"/>
      <c r="DQ174" s="130"/>
      <c r="DR174" s="130"/>
      <c r="DS174" s="130"/>
      <c r="DT174" s="130"/>
      <c r="DU174" s="130"/>
      <c r="DV174" s="130"/>
      <c r="DW174" s="130"/>
      <c r="DX174" s="130"/>
      <c r="DY174" s="130"/>
      <c r="DZ174" s="130"/>
      <c r="EA174" s="130"/>
      <c r="EB174" s="130"/>
      <c r="EC174" s="130"/>
      <c r="ED174" s="130"/>
      <c r="EE174" s="130"/>
      <c r="EF174" s="130"/>
      <c r="EG174" s="130"/>
      <c r="EH174" s="130"/>
      <c r="EI174" s="130"/>
      <c r="EJ174" s="130"/>
      <c r="EK174" s="130"/>
      <c r="EL174" s="130"/>
      <c r="EM174" s="130"/>
      <c r="EN174" s="130"/>
      <c r="EO174" s="130"/>
      <c r="EP174" s="130"/>
      <c r="EQ174" s="130"/>
      <c r="ER174" s="130"/>
      <c r="ES174" s="130"/>
      <c r="ET174" s="130"/>
      <c r="EU174" s="130"/>
      <c r="EV174" s="130"/>
      <c r="EW174" s="130"/>
      <c r="EX174" s="130"/>
      <c r="EY174" s="130"/>
      <c r="EZ174" s="130"/>
      <c r="FA174" s="130"/>
      <c r="FB174" s="130"/>
      <c r="FC174" s="130"/>
      <c r="FD174" s="130"/>
      <c r="FE174" s="130"/>
      <c r="FF174" s="130"/>
      <c r="FG174" s="130"/>
      <c r="FH174" s="130"/>
      <c r="FI174" s="130"/>
      <c r="FJ174" s="130"/>
      <c r="FK174" s="130"/>
      <c r="FL174" s="130"/>
      <c r="FM174" s="130"/>
      <c r="FN174" s="130"/>
    </row>
    <row r="175" spans="1:170" s="216" customFormat="1" ht="12.75" customHeight="1" thickBot="1">
      <c r="A175" s="354"/>
      <c r="B175" s="355"/>
      <c r="C175" s="356"/>
      <c r="D175" s="355" t="s">
        <v>97</v>
      </c>
      <c r="E175" s="346" t="s">
        <v>92</v>
      </c>
      <c r="F175" s="355" t="s">
        <v>13</v>
      </c>
      <c r="G175" s="357" t="s">
        <v>13</v>
      </c>
      <c r="H175" s="348" t="s">
        <v>13</v>
      </c>
      <c r="I175" s="349" t="s">
        <v>13</v>
      </c>
      <c r="K175" s="130"/>
      <c r="L175" s="130"/>
      <c r="M175" s="130"/>
      <c r="N175" s="130"/>
      <c r="O175" s="130"/>
      <c r="P175" s="130"/>
      <c r="Q175" s="130"/>
      <c r="R175" s="130"/>
      <c r="S175" s="130"/>
      <c r="T175" s="130"/>
      <c r="U175" s="130"/>
      <c r="V175" s="130"/>
      <c r="W175" s="130"/>
      <c r="X175" s="130"/>
      <c r="Y175" s="130"/>
      <c r="Z175" s="130"/>
      <c r="AA175" s="130"/>
      <c r="AB175" s="130"/>
      <c r="AC175" s="130"/>
      <c r="AD175" s="130"/>
      <c r="AE175" s="130"/>
      <c r="AF175" s="130"/>
      <c r="AG175" s="130"/>
      <c r="AH175" s="130"/>
      <c r="AI175" s="130"/>
      <c r="AJ175" s="130"/>
      <c r="AK175" s="130"/>
      <c r="AL175" s="130"/>
      <c r="AM175" s="130"/>
      <c r="AN175" s="130"/>
      <c r="AO175" s="130"/>
      <c r="AP175" s="130"/>
      <c r="AQ175" s="130"/>
      <c r="AR175" s="130"/>
      <c r="AS175" s="130"/>
      <c r="AT175" s="130"/>
      <c r="AU175" s="130"/>
      <c r="AV175" s="130"/>
      <c r="AW175" s="130"/>
      <c r="AX175" s="130"/>
      <c r="AY175" s="130"/>
      <c r="AZ175" s="130"/>
      <c r="BA175" s="130"/>
      <c r="BB175" s="130"/>
      <c r="BC175" s="130"/>
      <c r="BD175" s="130"/>
      <c r="BE175" s="130"/>
      <c r="BF175" s="130"/>
      <c r="BG175" s="130"/>
      <c r="BH175" s="130"/>
      <c r="BI175" s="130"/>
      <c r="BJ175" s="130"/>
      <c r="BK175" s="130"/>
      <c r="BL175" s="130"/>
      <c r="BM175" s="130"/>
      <c r="BN175" s="130"/>
      <c r="BO175" s="130"/>
      <c r="BP175" s="130"/>
      <c r="BQ175" s="130"/>
      <c r="BR175" s="130"/>
      <c r="BS175" s="130"/>
      <c r="BT175" s="130"/>
      <c r="BU175" s="130"/>
      <c r="BV175" s="130"/>
      <c r="BW175" s="130"/>
      <c r="BX175" s="130"/>
      <c r="BY175" s="130"/>
      <c r="BZ175" s="130"/>
      <c r="CA175" s="130"/>
      <c r="CB175" s="130"/>
      <c r="CC175" s="130"/>
      <c r="CD175" s="130"/>
      <c r="CE175" s="130"/>
      <c r="CF175" s="130"/>
      <c r="CG175" s="130"/>
      <c r="CH175" s="130"/>
      <c r="CI175" s="130"/>
      <c r="CJ175" s="130"/>
      <c r="CK175" s="130"/>
      <c r="CL175" s="130"/>
      <c r="CM175" s="130"/>
      <c r="CN175" s="130"/>
      <c r="CO175" s="130"/>
      <c r="CP175" s="130"/>
      <c r="CQ175" s="130"/>
      <c r="CR175" s="130"/>
      <c r="CS175" s="130"/>
      <c r="CT175" s="130"/>
      <c r="CU175" s="130"/>
      <c r="CV175" s="130"/>
      <c r="CW175" s="130"/>
      <c r="CX175" s="130"/>
      <c r="CY175" s="130"/>
      <c r="CZ175" s="130"/>
      <c r="DA175" s="130"/>
      <c r="DB175" s="130"/>
      <c r="DC175" s="130"/>
      <c r="DD175" s="130"/>
      <c r="DE175" s="130"/>
      <c r="DF175" s="130"/>
      <c r="DG175" s="130"/>
      <c r="DH175" s="130"/>
      <c r="DI175" s="130"/>
      <c r="DJ175" s="130"/>
      <c r="DK175" s="130"/>
      <c r="DL175" s="130"/>
      <c r="DM175" s="130"/>
      <c r="DN175" s="130"/>
      <c r="DO175" s="130"/>
      <c r="DP175" s="130"/>
      <c r="DQ175" s="130"/>
      <c r="DR175" s="130"/>
      <c r="DS175" s="130"/>
      <c r="DT175" s="130"/>
      <c r="DU175" s="130"/>
      <c r="DV175" s="130"/>
      <c r="DW175" s="130"/>
      <c r="DX175" s="130"/>
      <c r="DY175" s="130"/>
      <c r="DZ175" s="130"/>
      <c r="EA175" s="130"/>
      <c r="EB175" s="130"/>
      <c r="EC175" s="130"/>
      <c r="ED175" s="130"/>
      <c r="EE175" s="130"/>
      <c r="EF175" s="130"/>
      <c r="EG175" s="130"/>
      <c r="EH175" s="130"/>
      <c r="EI175" s="130"/>
      <c r="EJ175" s="130"/>
      <c r="EK175" s="130"/>
      <c r="EL175" s="130"/>
      <c r="EM175" s="130"/>
      <c r="EN175" s="130"/>
      <c r="EO175" s="130"/>
      <c r="EP175" s="130"/>
      <c r="EQ175" s="130"/>
      <c r="ER175" s="130"/>
      <c r="ES175" s="130"/>
      <c r="ET175" s="130"/>
      <c r="EU175" s="130"/>
      <c r="EV175" s="130"/>
      <c r="EW175" s="130"/>
      <c r="EX175" s="130"/>
      <c r="EY175" s="130"/>
      <c r="EZ175" s="130"/>
      <c r="FA175" s="130"/>
      <c r="FB175" s="130"/>
      <c r="FC175" s="130"/>
      <c r="FD175" s="130"/>
      <c r="FE175" s="130"/>
      <c r="FF175" s="130"/>
      <c r="FG175" s="130"/>
      <c r="FH175" s="130"/>
      <c r="FI175" s="130"/>
      <c r="FJ175" s="130"/>
      <c r="FK175" s="130"/>
      <c r="FL175" s="130"/>
      <c r="FM175" s="130"/>
      <c r="FN175" s="130"/>
    </row>
    <row r="176" spans="1:170" s="216" customFormat="1" ht="12.75" customHeight="1" thickTop="1">
      <c r="A176" s="192">
        <v>57</v>
      </c>
      <c r="B176" s="337"/>
      <c r="C176" s="141"/>
      <c r="D176" s="338"/>
      <c r="E176" s="339" t="s">
        <v>173</v>
      </c>
      <c r="F176" s="332" t="s">
        <v>21</v>
      </c>
      <c r="G176" s="328">
        <f>G177</f>
        <v>525</v>
      </c>
      <c r="H176" s="194"/>
      <c r="I176" s="270"/>
      <c r="K176" s="130"/>
      <c r="L176" s="130"/>
      <c r="M176" s="130"/>
      <c r="N176" s="130"/>
      <c r="O176" s="130"/>
      <c r="P176" s="130"/>
      <c r="Q176" s="130"/>
      <c r="R176" s="130"/>
      <c r="S176" s="130"/>
      <c r="T176" s="130"/>
      <c r="U176" s="130"/>
      <c r="V176" s="130"/>
      <c r="W176" s="130"/>
      <c r="X176" s="130"/>
      <c r="Y176" s="130"/>
      <c r="Z176" s="130"/>
      <c r="AA176" s="130"/>
      <c r="AB176" s="130"/>
      <c r="AC176" s="130"/>
      <c r="AD176" s="130"/>
      <c r="AE176" s="130"/>
      <c r="AF176" s="130"/>
      <c r="AG176" s="130"/>
      <c r="AH176" s="130"/>
      <c r="AI176" s="130"/>
      <c r="AJ176" s="130"/>
      <c r="AK176" s="130"/>
      <c r="AL176" s="130"/>
      <c r="AM176" s="130"/>
      <c r="AN176" s="130"/>
      <c r="AO176" s="130"/>
      <c r="AP176" s="130"/>
      <c r="AQ176" s="130"/>
      <c r="AR176" s="130"/>
      <c r="AS176" s="130"/>
      <c r="AT176" s="130"/>
      <c r="AU176" s="130"/>
      <c r="AV176" s="130"/>
      <c r="AW176" s="130"/>
      <c r="AX176" s="130"/>
      <c r="AY176" s="130"/>
      <c r="AZ176" s="130"/>
      <c r="BA176" s="130"/>
      <c r="BB176" s="130"/>
      <c r="BC176" s="130"/>
      <c r="BD176" s="130"/>
      <c r="BE176" s="130"/>
      <c r="BF176" s="130"/>
      <c r="BG176" s="130"/>
      <c r="BH176" s="130"/>
      <c r="BI176" s="130"/>
      <c r="BJ176" s="130"/>
      <c r="BK176" s="130"/>
      <c r="BL176" s="130"/>
      <c r="BM176" s="130"/>
      <c r="BN176" s="130"/>
      <c r="BO176" s="130"/>
      <c r="BP176" s="130"/>
      <c r="BQ176" s="130"/>
      <c r="BR176" s="130"/>
      <c r="BS176" s="130"/>
      <c r="BT176" s="130"/>
      <c r="BU176" s="130"/>
      <c r="BV176" s="130"/>
      <c r="BW176" s="130"/>
      <c r="BX176" s="130"/>
      <c r="BY176" s="130"/>
      <c r="BZ176" s="130"/>
      <c r="CA176" s="130"/>
      <c r="CB176" s="130"/>
      <c r="CC176" s="130"/>
      <c r="CD176" s="130"/>
      <c r="CE176" s="130"/>
      <c r="CF176" s="130"/>
      <c r="CG176" s="130"/>
      <c r="CH176" s="130"/>
      <c r="CI176" s="130"/>
      <c r="CJ176" s="130"/>
      <c r="CK176" s="130"/>
      <c r="CL176" s="130"/>
      <c r="CM176" s="130"/>
      <c r="CN176" s="130"/>
      <c r="CO176" s="130"/>
      <c r="CP176" s="130"/>
      <c r="CQ176" s="130"/>
      <c r="CR176" s="130"/>
      <c r="CS176" s="130"/>
      <c r="CT176" s="130"/>
      <c r="CU176" s="130"/>
      <c r="CV176" s="130"/>
      <c r="CW176" s="130"/>
      <c r="CX176" s="130"/>
      <c r="CY176" s="130"/>
      <c r="CZ176" s="130"/>
      <c r="DA176" s="130"/>
      <c r="DB176" s="130"/>
      <c r="DC176" s="130"/>
      <c r="DD176" s="130"/>
      <c r="DE176" s="130"/>
      <c r="DF176" s="130"/>
      <c r="DG176" s="130"/>
      <c r="DH176" s="130"/>
      <c r="DI176" s="130"/>
      <c r="DJ176" s="130"/>
      <c r="DK176" s="130"/>
      <c r="DL176" s="130"/>
      <c r="DM176" s="130"/>
      <c r="DN176" s="130"/>
      <c r="DO176" s="130"/>
      <c r="DP176" s="130"/>
      <c r="DQ176" s="130"/>
      <c r="DR176" s="130"/>
      <c r="DS176" s="130"/>
      <c r="DT176" s="130"/>
      <c r="DU176" s="130"/>
      <c r="DV176" s="130"/>
      <c r="DW176" s="130"/>
      <c r="DX176" s="130"/>
      <c r="DY176" s="130"/>
      <c r="DZ176" s="130"/>
      <c r="EA176" s="130"/>
      <c r="EB176" s="130"/>
      <c r="EC176" s="130"/>
      <c r="ED176" s="130"/>
      <c r="EE176" s="130"/>
      <c r="EF176" s="130"/>
      <c r="EG176" s="130"/>
      <c r="EH176" s="130"/>
      <c r="EI176" s="130"/>
      <c r="EJ176" s="130"/>
      <c r="EK176" s="130"/>
      <c r="EL176" s="130"/>
      <c r="EM176" s="130"/>
      <c r="EN176" s="130"/>
      <c r="EO176" s="130"/>
      <c r="EP176" s="130"/>
      <c r="EQ176" s="130"/>
      <c r="ER176" s="130"/>
      <c r="ES176" s="130"/>
      <c r="ET176" s="130"/>
      <c r="EU176" s="130"/>
      <c r="EV176" s="130"/>
      <c r="EW176" s="130"/>
      <c r="EX176" s="130"/>
      <c r="EY176" s="130"/>
      <c r="EZ176" s="130"/>
      <c r="FA176" s="130"/>
      <c r="FB176" s="130"/>
      <c r="FC176" s="130"/>
      <c r="FD176" s="130"/>
      <c r="FE176" s="130"/>
      <c r="FF176" s="130"/>
      <c r="FG176" s="130"/>
      <c r="FH176" s="130"/>
      <c r="FI176" s="130"/>
      <c r="FJ176" s="130"/>
      <c r="FK176" s="130"/>
      <c r="FL176" s="130"/>
      <c r="FM176" s="130"/>
      <c r="FN176" s="130"/>
    </row>
    <row r="177" spans="1:170" s="216" customFormat="1">
      <c r="A177" s="382"/>
      <c r="B177" s="383"/>
      <c r="C177" s="384" t="s">
        <v>239</v>
      </c>
      <c r="D177" s="385"/>
      <c r="E177" s="387">
        <v>525</v>
      </c>
      <c r="F177" s="386" t="s">
        <v>54</v>
      </c>
      <c r="G177" s="387">
        <f>E177</f>
        <v>525</v>
      </c>
      <c r="H177" s="388"/>
      <c r="I177" s="389"/>
      <c r="K177" s="130"/>
      <c r="L177" s="130"/>
      <c r="M177" s="130"/>
      <c r="N177" s="130"/>
      <c r="O177" s="130"/>
      <c r="P177" s="130"/>
      <c r="Q177" s="130"/>
      <c r="R177" s="130"/>
      <c r="S177" s="130"/>
      <c r="T177" s="130"/>
      <c r="U177" s="130"/>
      <c r="V177" s="130"/>
      <c r="W177" s="130"/>
      <c r="X177" s="130"/>
      <c r="Y177" s="130"/>
      <c r="Z177" s="130"/>
      <c r="AA177" s="130"/>
      <c r="AB177" s="130"/>
      <c r="AC177" s="130"/>
      <c r="AD177" s="130"/>
      <c r="AE177" s="130"/>
      <c r="AF177" s="130"/>
      <c r="AG177" s="130"/>
      <c r="AH177" s="130"/>
      <c r="AI177" s="130"/>
      <c r="AJ177" s="130"/>
      <c r="AK177" s="130"/>
      <c r="AL177" s="130"/>
      <c r="AM177" s="130"/>
      <c r="AN177" s="130"/>
      <c r="AO177" s="130"/>
      <c r="AP177" s="130"/>
      <c r="AQ177" s="130"/>
      <c r="AR177" s="130"/>
      <c r="AS177" s="130"/>
      <c r="AT177" s="130"/>
      <c r="AU177" s="130"/>
      <c r="AV177" s="130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130"/>
      <c r="BL177" s="130"/>
      <c r="BM177" s="130"/>
      <c r="BN177" s="130"/>
      <c r="BO177" s="130"/>
      <c r="BP177" s="130"/>
      <c r="BQ177" s="130"/>
      <c r="BR177" s="130"/>
      <c r="BS177" s="130"/>
      <c r="BT177" s="130"/>
      <c r="BU177" s="130"/>
      <c r="BV177" s="130"/>
      <c r="BW177" s="130"/>
      <c r="BX177" s="130"/>
      <c r="BY177" s="130"/>
      <c r="BZ177" s="130"/>
      <c r="CA177" s="130"/>
      <c r="CB177" s="130"/>
      <c r="CC177" s="130"/>
      <c r="CD177" s="130"/>
      <c r="CE177" s="130"/>
      <c r="CF177" s="130"/>
      <c r="CG177" s="130"/>
      <c r="CH177" s="130"/>
      <c r="CI177" s="130"/>
      <c r="CJ177" s="130"/>
      <c r="CK177" s="130"/>
      <c r="CL177" s="130"/>
      <c r="CM177" s="130"/>
      <c r="CN177" s="130"/>
      <c r="CO177" s="130"/>
      <c r="CP177" s="130"/>
      <c r="CQ177" s="130"/>
      <c r="CR177" s="130"/>
      <c r="CS177" s="130"/>
      <c r="CT177" s="130"/>
      <c r="CU177" s="130"/>
      <c r="CV177" s="130"/>
      <c r="CW177" s="130"/>
      <c r="CX177" s="130"/>
      <c r="CY177" s="130"/>
      <c r="CZ177" s="130"/>
      <c r="DA177" s="130"/>
      <c r="DB177" s="130"/>
      <c r="DC177" s="130"/>
      <c r="DD177" s="130"/>
      <c r="DE177" s="130"/>
      <c r="DF177" s="130"/>
      <c r="DG177" s="130"/>
      <c r="DH177" s="130"/>
      <c r="DI177" s="130"/>
      <c r="DJ177" s="130"/>
      <c r="DK177" s="130"/>
      <c r="DL177" s="130"/>
      <c r="DM177" s="130"/>
      <c r="DN177" s="130"/>
      <c r="DO177" s="130"/>
      <c r="DP177" s="130"/>
      <c r="DQ177" s="130"/>
      <c r="DR177" s="130"/>
      <c r="DS177" s="130"/>
      <c r="DT177" s="130"/>
      <c r="DU177" s="130"/>
      <c r="DV177" s="130"/>
      <c r="DW177" s="130"/>
      <c r="DX177" s="130"/>
      <c r="DY177" s="130"/>
      <c r="DZ177" s="130"/>
      <c r="EA177" s="130"/>
      <c r="EB177" s="130"/>
      <c r="EC177" s="130"/>
      <c r="ED177" s="130"/>
      <c r="EE177" s="130"/>
      <c r="EF177" s="130"/>
      <c r="EG177" s="130"/>
      <c r="EH177" s="130"/>
      <c r="EI177" s="130"/>
      <c r="EJ177" s="130"/>
      <c r="EK177" s="130"/>
      <c r="EL177" s="130"/>
      <c r="EM177" s="130"/>
      <c r="EN177" s="130"/>
      <c r="EO177" s="130"/>
      <c r="EP177" s="130"/>
      <c r="EQ177" s="130"/>
      <c r="ER177" s="130"/>
      <c r="ES177" s="130"/>
      <c r="ET177" s="130"/>
      <c r="EU177" s="130"/>
      <c r="EV177" s="130"/>
      <c r="EW177" s="130"/>
      <c r="EX177" s="130"/>
      <c r="EY177" s="130"/>
      <c r="EZ177" s="130"/>
      <c r="FA177" s="130"/>
      <c r="FB177" s="130"/>
      <c r="FC177" s="130"/>
      <c r="FD177" s="130"/>
      <c r="FE177" s="130"/>
      <c r="FF177" s="130"/>
      <c r="FG177" s="130"/>
      <c r="FH177" s="130"/>
      <c r="FI177" s="130"/>
      <c r="FJ177" s="130"/>
      <c r="FK177" s="130"/>
      <c r="FL177" s="130"/>
      <c r="FM177" s="130"/>
      <c r="FN177" s="130"/>
    </row>
    <row r="178" spans="1:170" s="216" customFormat="1">
      <c r="A178" s="382">
        <v>58</v>
      </c>
      <c r="B178" s="383"/>
      <c r="C178" s="390"/>
      <c r="D178" s="385"/>
      <c r="E178" s="391" t="s">
        <v>174</v>
      </c>
      <c r="F178" s="392" t="s">
        <v>21</v>
      </c>
      <c r="G178" s="393">
        <f>G179</f>
        <v>145</v>
      </c>
      <c r="H178" s="388"/>
      <c r="I178" s="389"/>
      <c r="K178" s="130"/>
      <c r="L178" s="130"/>
      <c r="M178" s="130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  <c r="AA178" s="130"/>
      <c r="AB178" s="130"/>
      <c r="AC178" s="130"/>
      <c r="AD178" s="130"/>
      <c r="AE178" s="130"/>
      <c r="AF178" s="130"/>
      <c r="AG178" s="130"/>
      <c r="AH178" s="130"/>
      <c r="AI178" s="130"/>
      <c r="AJ178" s="130"/>
      <c r="AK178" s="130"/>
      <c r="AL178" s="130"/>
      <c r="AM178" s="130"/>
      <c r="AN178" s="130"/>
      <c r="AO178" s="130"/>
      <c r="AP178" s="130"/>
      <c r="AQ178" s="130"/>
      <c r="AR178" s="130"/>
      <c r="AS178" s="130"/>
      <c r="AT178" s="130"/>
      <c r="AU178" s="130"/>
      <c r="AV178" s="130"/>
      <c r="AW178" s="130"/>
      <c r="AX178" s="130"/>
      <c r="AY178" s="130"/>
      <c r="AZ178" s="130"/>
      <c r="BA178" s="130"/>
      <c r="BB178" s="130"/>
      <c r="BC178" s="130"/>
      <c r="BD178" s="130"/>
      <c r="BE178" s="130"/>
      <c r="BF178" s="130"/>
      <c r="BG178" s="130"/>
      <c r="BH178" s="130"/>
      <c r="BI178" s="130"/>
      <c r="BJ178" s="130"/>
      <c r="BK178" s="130"/>
      <c r="BL178" s="130"/>
      <c r="BM178" s="130"/>
      <c r="BN178" s="130"/>
      <c r="BO178" s="130"/>
      <c r="BP178" s="130"/>
      <c r="BQ178" s="130"/>
      <c r="BR178" s="130"/>
      <c r="BS178" s="130"/>
      <c r="BT178" s="130"/>
      <c r="BU178" s="130"/>
      <c r="BV178" s="130"/>
      <c r="BW178" s="130"/>
      <c r="BX178" s="130"/>
      <c r="BY178" s="130"/>
      <c r="BZ178" s="130"/>
      <c r="CA178" s="130"/>
      <c r="CB178" s="130"/>
      <c r="CC178" s="130"/>
      <c r="CD178" s="130"/>
      <c r="CE178" s="130"/>
      <c r="CF178" s="130"/>
      <c r="CG178" s="130"/>
      <c r="CH178" s="130"/>
      <c r="CI178" s="130"/>
      <c r="CJ178" s="130"/>
      <c r="CK178" s="130"/>
      <c r="CL178" s="130"/>
      <c r="CM178" s="130"/>
      <c r="CN178" s="130"/>
      <c r="CO178" s="130"/>
      <c r="CP178" s="130"/>
      <c r="CQ178" s="130"/>
      <c r="CR178" s="130"/>
      <c r="CS178" s="130"/>
      <c r="CT178" s="130"/>
      <c r="CU178" s="130"/>
      <c r="CV178" s="130"/>
      <c r="CW178" s="130"/>
      <c r="CX178" s="130"/>
      <c r="CY178" s="130"/>
      <c r="CZ178" s="130"/>
      <c r="DA178" s="130"/>
      <c r="DB178" s="130"/>
      <c r="DC178" s="130"/>
      <c r="DD178" s="130"/>
      <c r="DE178" s="130"/>
      <c r="DF178" s="130"/>
      <c r="DG178" s="130"/>
      <c r="DH178" s="130"/>
      <c r="DI178" s="130"/>
      <c r="DJ178" s="130"/>
      <c r="DK178" s="130"/>
      <c r="DL178" s="130"/>
      <c r="DM178" s="130"/>
      <c r="DN178" s="130"/>
      <c r="DO178" s="130"/>
      <c r="DP178" s="130"/>
      <c r="DQ178" s="130"/>
      <c r="DR178" s="130"/>
      <c r="DS178" s="130"/>
      <c r="DT178" s="130"/>
      <c r="DU178" s="130"/>
      <c r="DV178" s="130"/>
      <c r="DW178" s="130"/>
      <c r="DX178" s="130"/>
      <c r="DY178" s="130"/>
      <c r="DZ178" s="130"/>
      <c r="EA178" s="130"/>
      <c r="EB178" s="130"/>
      <c r="EC178" s="130"/>
      <c r="ED178" s="130"/>
      <c r="EE178" s="130"/>
      <c r="EF178" s="130"/>
      <c r="EG178" s="130"/>
      <c r="EH178" s="130"/>
      <c r="EI178" s="130"/>
      <c r="EJ178" s="130"/>
      <c r="EK178" s="130"/>
      <c r="EL178" s="130"/>
      <c r="EM178" s="130"/>
      <c r="EN178" s="130"/>
      <c r="EO178" s="130"/>
      <c r="EP178" s="130"/>
      <c r="EQ178" s="130"/>
      <c r="ER178" s="130"/>
      <c r="ES178" s="130"/>
      <c r="ET178" s="130"/>
      <c r="EU178" s="130"/>
      <c r="EV178" s="130"/>
      <c r="EW178" s="130"/>
      <c r="EX178" s="130"/>
      <c r="EY178" s="130"/>
      <c r="EZ178" s="130"/>
      <c r="FA178" s="130"/>
      <c r="FB178" s="130"/>
      <c r="FC178" s="130"/>
      <c r="FD178" s="130"/>
      <c r="FE178" s="130"/>
      <c r="FF178" s="130"/>
      <c r="FG178" s="130"/>
      <c r="FH178" s="130"/>
      <c r="FI178" s="130"/>
      <c r="FJ178" s="130"/>
      <c r="FK178" s="130"/>
      <c r="FL178" s="130"/>
      <c r="FM178" s="130"/>
      <c r="FN178" s="130"/>
    </row>
    <row r="179" spans="1:170" s="216" customFormat="1">
      <c r="A179" s="382"/>
      <c r="B179" s="383"/>
      <c r="C179" s="384" t="s">
        <v>135</v>
      </c>
      <c r="D179" s="385"/>
      <c r="E179" s="387">
        <v>145</v>
      </c>
      <c r="F179" s="386" t="s">
        <v>54</v>
      </c>
      <c r="G179" s="387">
        <v>145</v>
      </c>
      <c r="H179" s="388"/>
      <c r="I179" s="389"/>
      <c r="K179" s="130"/>
      <c r="L179" s="130"/>
      <c r="M179" s="130"/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  <c r="AA179" s="130"/>
      <c r="AB179" s="130"/>
      <c r="AC179" s="130"/>
      <c r="AD179" s="130"/>
      <c r="AE179" s="130"/>
      <c r="AF179" s="130"/>
      <c r="AG179" s="130"/>
      <c r="AH179" s="130"/>
      <c r="AI179" s="130"/>
      <c r="AJ179" s="130"/>
      <c r="AK179" s="130"/>
      <c r="AL179" s="130"/>
      <c r="AM179" s="130"/>
      <c r="AN179" s="130"/>
      <c r="AO179" s="130"/>
      <c r="AP179" s="130"/>
      <c r="AQ179" s="130"/>
      <c r="AR179" s="130"/>
      <c r="AS179" s="130"/>
      <c r="AT179" s="130"/>
      <c r="AU179" s="130"/>
      <c r="AV179" s="130"/>
      <c r="AW179" s="130"/>
      <c r="AX179" s="130"/>
      <c r="AY179" s="130"/>
      <c r="AZ179" s="130"/>
      <c r="BA179" s="130"/>
      <c r="BB179" s="130"/>
      <c r="BC179" s="130"/>
      <c r="BD179" s="130"/>
      <c r="BE179" s="130"/>
      <c r="BF179" s="130"/>
      <c r="BG179" s="130"/>
      <c r="BH179" s="130"/>
      <c r="BI179" s="130"/>
      <c r="BJ179" s="130"/>
      <c r="BK179" s="130"/>
      <c r="BL179" s="130"/>
      <c r="BM179" s="130"/>
      <c r="BN179" s="130"/>
      <c r="BO179" s="130"/>
      <c r="BP179" s="130"/>
      <c r="BQ179" s="130"/>
      <c r="BR179" s="130"/>
      <c r="BS179" s="130"/>
      <c r="BT179" s="130"/>
      <c r="BU179" s="130"/>
      <c r="BV179" s="130"/>
      <c r="BW179" s="130"/>
      <c r="BX179" s="130"/>
      <c r="BY179" s="130"/>
      <c r="BZ179" s="130"/>
      <c r="CA179" s="130"/>
      <c r="CB179" s="130"/>
      <c r="CC179" s="130"/>
      <c r="CD179" s="130"/>
      <c r="CE179" s="130"/>
      <c r="CF179" s="130"/>
      <c r="CG179" s="130"/>
      <c r="CH179" s="130"/>
      <c r="CI179" s="130"/>
      <c r="CJ179" s="130"/>
      <c r="CK179" s="130"/>
      <c r="CL179" s="130"/>
      <c r="CM179" s="130"/>
      <c r="CN179" s="130"/>
      <c r="CO179" s="130"/>
      <c r="CP179" s="130"/>
      <c r="CQ179" s="130"/>
      <c r="CR179" s="130"/>
      <c r="CS179" s="130"/>
      <c r="CT179" s="130"/>
      <c r="CU179" s="130"/>
      <c r="CV179" s="130"/>
      <c r="CW179" s="130"/>
      <c r="CX179" s="130"/>
      <c r="CY179" s="130"/>
      <c r="CZ179" s="130"/>
      <c r="DA179" s="130"/>
      <c r="DB179" s="130"/>
      <c r="DC179" s="130"/>
      <c r="DD179" s="130"/>
      <c r="DE179" s="130"/>
      <c r="DF179" s="130"/>
      <c r="DG179" s="130"/>
      <c r="DH179" s="130"/>
      <c r="DI179" s="130"/>
      <c r="DJ179" s="130"/>
      <c r="DK179" s="130"/>
      <c r="DL179" s="130"/>
      <c r="DM179" s="130"/>
      <c r="DN179" s="130"/>
      <c r="DO179" s="130"/>
      <c r="DP179" s="130"/>
      <c r="DQ179" s="130"/>
      <c r="DR179" s="130"/>
      <c r="DS179" s="130"/>
      <c r="DT179" s="130"/>
      <c r="DU179" s="130"/>
      <c r="DV179" s="130"/>
      <c r="DW179" s="130"/>
      <c r="DX179" s="130"/>
      <c r="DY179" s="130"/>
      <c r="DZ179" s="130"/>
      <c r="EA179" s="130"/>
      <c r="EB179" s="130"/>
      <c r="EC179" s="130"/>
      <c r="ED179" s="130"/>
      <c r="EE179" s="130"/>
      <c r="EF179" s="130"/>
      <c r="EG179" s="130"/>
      <c r="EH179" s="130"/>
      <c r="EI179" s="130"/>
      <c r="EJ179" s="130"/>
      <c r="EK179" s="130"/>
      <c r="EL179" s="130"/>
      <c r="EM179" s="130"/>
      <c r="EN179" s="130"/>
      <c r="EO179" s="130"/>
      <c r="EP179" s="130"/>
      <c r="EQ179" s="130"/>
      <c r="ER179" s="130"/>
      <c r="ES179" s="130"/>
      <c r="ET179" s="130"/>
      <c r="EU179" s="130"/>
      <c r="EV179" s="130"/>
      <c r="EW179" s="130"/>
      <c r="EX179" s="130"/>
      <c r="EY179" s="130"/>
      <c r="EZ179" s="130"/>
      <c r="FA179" s="130"/>
      <c r="FB179" s="130"/>
      <c r="FC179" s="130"/>
      <c r="FD179" s="130"/>
      <c r="FE179" s="130"/>
      <c r="FF179" s="130"/>
      <c r="FG179" s="130"/>
      <c r="FH179" s="130"/>
      <c r="FI179" s="130"/>
      <c r="FJ179" s="130"/>
      <c r="FK179" s="130"/>
      <c r="FL179" s="130"/>
      <c r="FM179" s="130"/>
      <c r="FN179" s="130"/>
    </row>
    <row r="180" spans="1:170" s="216" customFormat="1">
      <c r="A180" s="382">
        <v>59</v>
      </c>
      <c r="B180" s="383"/>
      <c r="C180" s="390"/>
      <c r="D180" s="385"/>
      <c r="E180" s="391" t="s">
        <v>175</v>
      </c>
      <c r="F180" s="392" t="s">
        <v>21</v>
      </c>
      <c r="G180" s="393">
        <f>G181</f>
        <v>46</v>
      </c>
      <c r="H180" s="388"/>
      <c r="I180" s="389"/>
      <c r="K180" s="130"/>
      <c r="L180" s="130"/>
      <c r="M180" s="130"/>
      <c r="N180" s="130"/>
      <c r="O180" s="130"/>
      <c r="P180" s="130"/>
      <c r="Q180" s="130"/>
      <c r="R180" s="130"/>
      <c r="S180" s="130"/>
      <c r="T180" s="130"/>
      <c r="U180" s="130"/>
      <c r="V180" s="130"/>
      <c r="W180" s="130"/>
      <c r="X180" s="130"/>
      <c r="Y180" s="130"/>
      <c r="Z180" s="130"/>
      <c r="AA180" s="130"/>
      <c r="AB180" s="130"/>
      <c r="AC180" s="130"/>
      <c r="AD180" s="130"/>
      <c r="AE180" s="130"/>
      <c r="AF180" s="130"/>
      <c r="AG180" s="130"/>
      <c r="AH180" s="130"/>
      <c r="AI180" s="130"/>
      <c r="AJ180" s="130"/>
      <c r="AK180" s="130"/>
      <c r="AL180" s="130"/>
      <c r="AM180" s="130"/>
      <c r="AN180" s="130"/>
      <c r="AO180" s="130"/>
      <c r="AP180" s="130"/>
      <c r="AQ180" s="130"/>
      <c r="AR180" s="130"/>
      <c r="AS180" s="130"/>
      <c r="AT180" s="130"/>
      <c r="AU180" s="130"/>
      <c r="AV180" s="130"/>
      <c r="AW180" s="130"/>
      <c r="AX180" s="130"/>
      <c r="AY180" s="130"/>
      <c r="AZ180" s="130"/>
      <c r="BA180" s="130"/>
      <c r="BB180" s="130"/>
      <c r="BC180" s="130"/>
      <c r="BD180" s="130"/>
      <c r="BE180" s="130"/>
      <c r="BF180" s="130"/>
      <c r="BG180" s="130"/>
      <c r="BH180" s="130"/>
      <c r="BI180" s="130"/>
      <c r="BJ180" s="130"/>
      <c r="BK180" s="130"/>
      <c r="BL180" s="130"/>
      <c r="BM180" s="130"/>
      <c r="BN180" s="130"/>
      <c r="BO180" s="130"/>
      <c r="BP180" s="130"/>
      <c r="BQ180" s="130"/>
      <c r="BR180" s="130"/>
      <c r="BS180" s="130"/>
      <c r="BT180" s="130"/>
      <c r="BU180" s="130"/>
      <c r="BV180" s="130"/>
      <c r="BW180" s="130"/>
      <c r="BX180" s="130"/>
      <c r="BY180" s="130"/>
      <c r="BZ180" s="130"/>
      <c r="CA180" s="130"/>
      <c r="CB180" s="130"/>
      <c r="CC180" s="130"/>
      <c r="CD180" s="130"/>
      <c r="CE180" s="130"/>
      <c r="CF180" s="130"/>
      <c r="CG180" s="130"/>
      <c r="CH180" s="130"/>
      <c r="CI180" s="130"/>
      <c r="CJ180" s="130"/>
      <c r="CK180" s="130"/>
      <c r="CL180" s="130"/>
      <c r="CM180" s="130"/>
      <c r="CN180" s="130"/>
      <c r="CO180" s="130"/>
      <c r="CP180" s="130"/>
      <c r="CQ180" s="130"/>
      <c r="CR180" s="130"/>
      <c r="CS180" s="130"/>
      <c r="CT180" s="130"/>
      <c r="CU180" s="130"/>
      <c r="CV180" s="130"/>
      <c r="CW180" s="130"/>
      <c r="CX180" s="130"/>
      <c r="CY180" s="130"/>
      <c r="CZ180" s="130"/>
      <c r="DA180" s="130"/>
      <c r="DB180" s="130"/>
      <c r="DC180" s="130"/>
      <c r="DD180" s="130"/>
      <c r="DE180" s="130"/>
      <c r="DF180" s="130"/>
      <c r="DG180" s="130"/>
      <c r="DH180" s="130"/>
      <c r="DI180" s="130"/>
      <c r="DJ180" s="130"/>
      <c r="DK180" s="130"/>
      <c r="DL180" s="130"/>
      <c r="DM180" s="130"/>
      <c r="DN180" s="130"/>
      <c r="DO180" s="130"/>
      <c r="DP180" s="130"/>
      <c r="DQ180" s="130"/>
      <c r="DR180" s="130"/>
      <c r="DS180" s="130"/>
      <c r="DT180" s="130"/>
      <c r="DU180" s="130"/>
      <c r="DV180" s="130"/>
      <c r="DW180" s="130"/>
      <c r="DX180" s="130"/>
      <c r="DY180" s="130"/>
      <c r="DZ180" s="130"/>
      <c r="EA180" s="130"/>
      <c r="EB180" s="130"/>
      <c r="EC180" s="130"/>
      <c r="ED180" s="130"/>
      <c r="EE180" s="130"/>
      <c r="EF180" s="130"/>
      <c r="EG180" s="130"/>
      <c r="EH180" s="130"/>
      <c r="EI180" s="130"/>
      <c r="EJ180" s="130"/>
      <c r="EK180" s="130"/>
      <c r="EL180" s="130"/>
      <c r="EM180" s="130"/>
      <c r="EN180" s="130"/>
      <c r="EO180" s="130"/>
      <c r="EP180" s="130"/>
      <c r="EQ180" s="130"/>
      <c r="ER180" s="130"/>
      <c r="ES180" s="130"/>
      <c r="ET180" s="130"/>
      <c r="EU180" s="130"/>
      <c r="EV180" s="130"/>
      <c r="EW180" s="130"/>
      <c r="EX180" s="130"/>
      <c r="EY180" s="130"/>
      <c r="EZ180" s="130"/>
      <c r="FA180" s="130"/>
      <c r="FB180" s="130"/>
      <c r="FC180" s="130"/>
      <c r="FD180" s="130"/>
      <c r="FE180" s="130"/>
      <c r="FF180" s="130"/>
      <c r="FG180" s="130"/>
      <c r="FH180" s="130"/>
      <c r="FI180" s="130"/>
      <c r="FJ180" s="130"/>
      <c r="FK180" s="130"/>
      <c r="FL180" s="130"/>
      <c r="FM180" s="130"/>
      <c r="FN180" s="130"/>
    </row>
    <row r="181" spans="1:170" s="216" customFormat="1">
      <c r="A181" s="382"/>
      <c r="B181" s="383"/>
      <c r="C181" s="384" t="s">
        <v>240</v>
      </c>
      <c r="D181" s="385"/>
      <c r="E181" s="387">
        <v>46</v>
      </c>
      <c r="F181" s="386" t="s">
        <v>54</v>
      </c>
      <c r="G181" s="387">
        <f>E181</f>
        <v>46</v>
      </c>
      <c r="H181" s="388"/>
      <c r="I181" s="389"/>
      <c r="K181" s="130"/>
      <c r="L181" s="130"/>
      <c r="M181" s="130"/>
      <c r="N181" s="130"/>
      <c r="O181" s="130"/>
      <c r="P181" s="130"/>
      <c r="Q181" s="130"/>
      <c r="R181" s="130"/>
      <c r="S181" s="130"/>
      <c r="T181" s="130"/>
      <c r="U181" s="130"/>
      <c r="V181" s="130"/>
      <c r="W181" s="130"/>
      <c r="X181" s="130"/>
      <c r="Y181" s="130"/>
      <c r="Z181" s="130"/>
      <c r="AA181" s="130"/>
      <c r="AB181" s="130"/>
      <c r="AC181" s="130"/>
      <c r="AD181" s="130"/>
      <c r="AE181" s="130"/>
      <c r="AF181" s="130"/>
      <c r="AG181" s="130"/>
      <c r="AH181" s="130"/>
      <c r="AI181" s="130"/>
      <c r="AJ181" s="130"/>
      <c r="AK181" s="130"/>
      <c r="AL181" s="130"/>
      <c r="AM181" s="130"/>
      <c r="AN181" s="130"/>
      <c r="AO181" s="130"/>
      <c r="AP181" s="130"/>
      <c r="AQ181" s="130"/>
      <c r="AR181" s="130"/>
      <c r="AS181" s="130"/>
      <c r="AT181" s="130"/>
      <c r="AU181" s="130"/>
      <c r="AV181" s="130"/>
      <c r="AW181" s="130"/>
      <c r="AX181" s="130"/>
      <c r="AY181" s="130"/>
      <c r="AZ181" s="130"/>
      <c r="BA181" s="130"/>
      <c r="BB181" s="130"/>
      <c r="BC181" s="130"/>
      <c r="BD181" s="130"/>
      <c r="BE181" s="130"/>
      <c r="BF181" s="130"/>
      <c r="BG181" s="130"/>
      <c r="BH181" s="130"/>
      <c r="BI181" s="130"/>
      <c r="BJ181" s="130"/>
      <c r="BK181" s="130"/>
      <c r="BL181" s="130"/>
      <c r="BM181" s="130"/>
      <c r="BN181" s="130"/>
      <c r="BO181" s="130"/>
      <c r="BP181" s="130"/>
      <c r="BQ181" s="130"/>
      <c r="BR181" s="130"/>
      <c r="BS181" s="130"/>
      <c r="BT181" s="130"/>
      <c r="BU181" s="130"/>
      <c r="BV181" s="130"/>
      <c r="BW181" s="130"/>
      <c r="BX181" s="130"/>
      <c r="BY181" s="130"/>
      <c r="BZ181" s="130"/>
      <c r="CA181" s="130"/>
      <c r="CB181" s="130"/>
      <c r="CC181" s="130"/>
      <c r="CD181" s="130"/>
      <c r="CE181" s="130"/>
      <c r="CF181" s="130"/>
      <c r="CG181" s="130"/>
      <c r="CH181" s="130"/>
      <c r="CI181" s="130"/>
      <c r="CJ181" s="130"/>
      <c r="CK181" s="130"/>
      <c r="CL181" s="130"/>
      <c r="CM181" s="130"/>
      <c r="CN181" s="130"/>
      <c r="CO181" s="130"/>
      <c r="CP181" s="130"/>
      <c r="CQ181" s="130"/>
      <c r="CR181" s="130"/>
      <c r="CS181" s="130"/>
      <c r="CT181" s="130"/>
      <c r="CU181" s="130"/>
      <c r="CV181" s="130"/>
      <c r="CW181" s="130"/>
      <c r="CX181" s="130"/>
      <c r="CY181" s="130"/>
      <c r="CZ181" s="130"/>
      <c r="DA181" s="130"/>
      <c r="DB181" s="130"/>
      <c r="DC181" s="130"/>
      <c r="DD181" s="130"/>
      <c r="DE181" s="130"/>
      <c r="DF181" s="130"/>
      <c r="DG181" s="130"/>
      <c r="DH181" s="130"/>
      <c r="DI181" s="130"/>
      <c r="DJ181" s="130"/>
      <c r="DK181" s="130"/>
      <c r="DL181" s="130"/>
      <c r="DM181" s="130"/>
      <c r="DN181" s="130"/>
      <c r="DO181" s="130"/>
      <c r="DP181" s="130"/>
      <c r="DQ181" s="130"/>
      <c r="DR181" s="130"/>
      <c r="DS181" s="130"/>
      <c r="DT181" s="130"/>
      <c r="DU181" s="130"/>
      <c r="DV181" s="130"/>
      <c r="DW181" s="130"/>
      <c r="DX181" s="130"/>
      <c r="DY181" s="130"/>
      <c r="DZ181" s="130"/>
      <c r="EA181" s="130"/>
      <c r="EB181" s="130"/>
      <c r="EC181" s="130"/>
      <c r="ED181" s="130"/>
      <c r="EE181" s="130"/>
      <c r="EF181" s="130"/>
      <c r="EG181" s="130"/>
      <c r="EH181" s="130"/>
      <c r="EI181" s="130"/>
      <c r="EJ181" s="130"/>
      <c r="EK181" s="130"/>
      <c r="EL181" s="130"/>
      <c r="EM181" s="130"/>
      <c r="EN181" s="130"/>
      <c r="EO181" s="130"/>
      <c r="EP181" s="130"/>
      <c r="EQ181" s="130"/>
      <c r="ER181" s="130"/>
      <c r="ES181" s="130"/>
      <c r="ET181" s="130"/>
      <c r="EU181" s="130"/>
      <c r="EV181" s="130"/>
      <c r="EW181" s="130"/>
      <c r="EX181" s="130"/>
      <c r="EY181" s="130"/>
      <c r="EZ181" s="130"/>
      <c r="FA181" s="130"/>
      <c r="FB181" s="130"/>
      <c r="FC181" s="130"/>
      <c r="FD181" s="130"/>
      <c r="FE181" s="130"/>
      <c r="FF181" s="130"/>
      <c r="FG181" s="130"/>
      <c r="FH181" s="130"/>
      <c r="FI181" s="130"/>
      <c r="FJ181" s="130"/>
      <c r="FK181" s="130"/>
      <c r="FL181" s="130"/>
      <c r="FM181" s="130"/>
      <c r="FN181" s="130"/>
    </row>
    <row r="182" spans="1:170" s="216" customFormat="1" ht="25.5">
      <c r="A182" s="382">
        <v>60</v>
      </c>
      <c r="B182" s="383"/>
      <c r="C182" s="390"/>
      <c r="D182" s="385"/>
      <c r="E182" s="391" t="s">
        <v>195</v>
      </c>
      <c r="F182" s="392" t="s">
        <v>21</v>
      </c>
      <c r="G182" s="393">
        <f>G183</f>
        <v>140</v>
      </c>
      <c r="H182" s="388"/>
      <c r="I182" s="389"/>
      <c r="K182" s="130"/>
      <c r="L182" s="130"/>
      <c r="M182" s="130"/>
      <c r="N182" s="130"/>
      <c r="O182" s="130"/>
      <c r="P182" s="130"/>
      <c r="Q182" s="130"/>
      <c r="R182" s="130"/>
      <c r="S182" s="130"/>
      <c r="T182" s="130"/>
      <c r="U182" s="130"/>
      <c r="V182" s="130"/>
      <c r="W182" s="130"/>
      <c r="X182" s="130"/>
      <c r="Y182" s="130"/>
      <c r="Z182" s="130"/>
      <c r="AA182" s="130"/>
      <c r="AB182" s="130"/>
      <c r="AC182" s="130"/>
      <c r="AD182" s="130"/>
      <c r="AE182" s="130"/>
      <c r="AF182" s="130"/>
      <c r="AG182" s="130"/>
      <c r="AH182" s="130"/>
      <c r="AI182" s="130"/>
      <c r="AJ182" s="130"/>
      <c r="AK182" s="130"/>
      <c r="AL182" s="130"/>
      <c r="AM182" s="130"/>
      <c r="AN182" s="130"/>
      <c r="AO182" s="130"/>
      <c r="AP182" s="130"/>
      <c r="AQ182" s="130"/>
      <c r="AR182" s="130"/>
      <c r="AS182" s="130"/>
      <c r="AT182" s="130"/>
      <c r="AU182" s="130"/>
      <c r="AV182" s="130"/>
      <c r="AW182" s="130"/>
      <c r="AX182" s="130"/>
      <c r="AY182" s="130"/>
      <c r="AZ182" s="130"/>
      <c r="BA182" s="130"/>
      <c r="BB182" s="130"/>
      <c r="BC182" s="130"/>
      <c r="BD182" s="130"/>
      <c r="BE182" s="130"/>
      <c r="BF182" s="130"/>
      <c r="BG182" s="130"/>
      <c r="BH182" s="130"/>
      <c r="BI182" s="130"/>
      <c r="BJ182" s="130"/>
      <c r="BK182" s="130"/>
      <c r="BL182" s="130"/>
      <c r="BM182" s="130"/>
      <c r="BN182" s="130"/>
      <c r="BO182" s="130"/>
      <c r="BP182" s="130"/>
      <c r="BQ182" s="130"/>
      <c r="BR182" s="130"/>
      <c r="BS182" s="130"/>
      <c r="BT182" s="130"/>
      <c r="BU182" s="130"/>
      <c r="BV182" s="130"/>
      <c r="BW182" s="130"/>
      <c r="BX182" s="130"/>
      <c r="BY182" s="130"/>
      <c r="BZ182" s="130"/>
      <c r="CA182" s="130"/>
      <c r="CB182" s="130"/>
      <c r="CC182" s="130"/>
      <c r="CD182" s="130"/>
      <c r="CE182" s="130"/>
      <c r="CF182" s="130"/>
      <c r="CG182" s="130"/>
      <c r="CH182" s="130"/>
      <c r="CI182" s="130"/>
      <c r="CJ182" s="130"/>
      <c r="CK182" s="130"/>
      <c r="CL182" s="130"/>
      <c r="CM182" s="130"/>
      <c r="CN182" s="130"/>
      <c r="CO182" s="130"/>
      <c r="CP182" s="130"/>
      <c r="CQ182" s="130"/>
      <c r="CR182" s="130"/>
      <c r="CS182" s="130"/>
      <c r="CT182" s="130"/>
      <c r="CU182" s="130"/>
      <c r="CV182" s="130"/>
      <c r="CW182" s="130"/>
      <c r="CX182" s="130"/>
      <c r="CY182" s="130"/>
      <c r="CZ182" s="130"/>
      <c r="DA182" s="130"/>
      <c r="DB182" s="130"/>
      <c r="DC182" s="130"/>
      <c r="DD182" s="130"/>
      <c r="DE182" s="130"/>
      <c r="DF182" s="130"/>
      <c r="DG182" s="130"/>
      <c r="DH182" s="130"/>
      <c r="DI182" s="130"/>
      <c r="DJ182" s="130"/>
      <c r="DK182" s="130"/>
      <c r="DL182" s="130"/>
      <c r="DM182" s="130"/>
      <c r="DN182" s="130"/>
      <c r="DO182" s="130"/>
      <c r="DP182" s="130"/>
      <c r="DQ182" s="130"/>
      <c r="DR182" s="130"/>
      <c r="DS182" s="130"/>
      <c r="DT182" s="130"/>
      <c r="DU182" s="130"/>
      <c r="DV182" s="130"/>
      <c r="DW182" s="130"/>
      <c r="DX182" s="130"/>
      <c r="DY182" s="130"/>
      <c r="DZ182" s="130"/>
      <c r="EA182" s="130"/>
      <c r="EB182" s="130"/>
      <c r="EC182" s="130"/>
      <c r="ED182" s="130"/>
      <c r="EE182" s="130"/>
      <c r="EF182" s="130"/>
      <c r="EG182" s="130"/>
      <c r="EH182" s="130"/>
      <c r="EI182" s="130"/>
      <c r="EJ182" s="130"/>
      <c r="EK182" s="130"/>
      <c r="EL182" s="130"/>
      <c r="EM182" s="130"/>
      <c r="EN182" s="130"/>
      <c r="EO182" s="130"/>
      <c r="EP182" s="130"/>
      <c r="EQ182" s="130"/>
      <c r="ER182" s="130"/>
      <c r="ES182" s="130"/>
      <c r="ET182" s="130"/>
      <c r="EU182" s="130"/>
      <c r="EV182" s="130"/>
      <c r="EW182" s="130"/>
      <c r="EX182" s="130"/>
      <c r="EY182" s="130"/>
      <c r="EZ182" s="130"/>
      <c r="FA182" s="130"/>
      <c r="FB182" s="130"/>
      <c r="FC182" s="130"/>
      <c r="FD182" s="130"/>
      <c r="FE182" s="130"/>
      <c r="FF182" s="130"/>
      <c r="FG182" s="130"/>
      <c r="FH182" s="130"/>
      <c r="FI182" s="130"/>
      <c r="FJ182" s="130"/>
      <c r="FK182" s="130"/>
      <c r="FL182" s="130"/>
      <c r="FM182" s="130"/>
      <c r="FN182" s="130"/>
    </row>
    <row r="183" spans="1:170" s="216" customFormat="1" ht="13.5" thickBot="1">
      <c r="A183" s="395"/>
      <c r="B183" s="396"/>
      <c r="C183" s="397" t="s">
        <v>241</v>
      </c>
      <c r="D183" s="398"/>
      <c r="E183" s="387">
        <v>140</v>
      </c>
      <c r="F183" s="399" t="s">
        <v>54</v>
      </c>
      <c r="G183" s="387">
        <f>E183</f>
        <v>140</v>
      </c>
      <c r="H183" s="401"/>
      <c r="I183" s="402"/>
      <c r="K183" s="130"/>
      <c r="L183" s="130"/>
      <c r="M183" s="130"/>
      <c r="N183" s="130"/>
      <c r="O183" s="130"/>
      <c r="P183" s="130"/>
      <c r="Q183" s="130"/>
      <c r="R183" s="130"/>
      <c r="S183" s="130"/>
      <c r="T183" s="130"/>
      <c r="U183" s="130"/>
      <c r="V183" s="130"/>
      <c r="W183" s="130"/>
      <c r="X183" s="130"/>
      <c r="Y183" s="130"/>
      <c r="Z183" s="130"/>
      <c r="AA183" s="130"/>
      <c r="AB183" s="130"/>
      <c r="AC183" s="130"/>
      <c r="AD183" s="130"/>
      <c r="AE183" s="130"/>
      <c r="AF183" s="130"/>
      <c r="AG183" s="130"/>
      <c r="AH183" s="130"/>
      <c r="AI183" s="130"/>
      <c r="AJ183" s="130"/>
      <c r="AK183" s="130"/>
      <c r="AL183" s="130"/>
      <c r="AM183" s="130"/>
      <c r="AN183" s="130"/>
      <c r="AO183" s="130"/>
      <c r="AP183" s="130"/>
      <c r="AQ183" s="130"/>
      <c r="AR183" s="130"/>
      <c r="AS183" s="130"/>
      <c r="AT183" s="130"/>
      <c r="AU183" s="130"/>
      <c r="AV183" s="130"/>
      <c r="AW183" s="130"/>
      <c r="AX183" s="130"/>
      <c r="AY183" s="130"/>
      <c r="AZ183" s="130"/>
      <c r="BA183" s="130"/>
      <c r="BB183" s="130"/>
      <c r="BC183" s="130"/>
      <c r="BD183" s="130"/>
      <c r="BE183" s="130"/>
      <c r="BF183" s="130"/>
      <c r="BG183" s="130"/>
      <c r="BH183" s="130"/>
      <c r="BI183" s="130"/>
      <c r="BJ183" s="130"/>
      <c r="BK183" s="130"/>
      <c r="BL183" s="130"/>
      <c r="BM183" s="130"/>
      <c r="BN183" s="130"/>
      <c r="BO183" s="130"/>
      <c r="BP183" s="130"/>
      <c r="BQ183" s="130"/>
      <c r="BR183" s="130"/>
      <c r="BS183" s="130"/>
      <c r="BT183" s="130"/>
      <c r="BU183" s="130"/>
      <c r="BV183" s="130"/>
      <c r="BW183" s="130"/>
      <c r="BX183" s="130"/>
      <c r="BY183" s="130"/>
      <c r="BZ183" s="130"/>
      <c r="CA183" s="130"/>
      <c r="CB183" s="130"/>
      <c r="CC183" s="130"/>
      <c r="CD183" s="130"/>
      <c r="CE183" s="130"/>
      <c r="CF183" s="130"/>
      <c r="CG183" s="130"/>
      <c r="CH183" s="130"/>
      <c r="CI183" s="130"/>
      <c r="CJ183" s="130"/>
      <c r="CK183" s="130"/>
      <c r="CL183" s="130"/>
      <c r="CM183" s="130"/>
      <c r="CN183" s="130"/>
      <c r="CO183" s="130"/>
      <c r="CP183" s="130"/>
      <c r="CQ183" s="130"/>
      <c r="CR183" s="130"/>
      <c r="CS183" s="130"/>
      <c r="CT183" s="130"/>
      <c r="CU183" s="130"/>
      <c r="CV183" s="130"/>
      <c r="CW183" s="130"/>
      <c r="CX183" s="130"/>
      <c r="CY183" s="130"/>
      <c r="CZ183" s="130"/>
      <c r="DA183" s="130"/>
      <c r="DB183" s="130"/>
      <c r="DC183" s="130"/>
      <c r="DD183" s="130"/>
      <c r="DE183" s="130"/>
      <c r="DF183" s="130"/>
      <c r="DG183" s="130"/>
      <c r="DH183" s="130"/>
      <c r="DI183" s="130"/>
      <c r="DJ183" s="130"/>
      <c r="DK183" s="130"/>
      <c r="DL183" s="130"/>
      <c r="DM183" s="130"/>
      <c r="DN183" s="130"/>
      <c r="DO183" s="130"/>
      <c r="DP183" s="130"/>
      <c r="DQ183" s="130"/>
      <c r="DR183" s="130"/>
      <c r="DS183" s="130"/>
      <c r="DT183" s="130"/>
      <c r="DU183" s="130"/>
      <c r="DV183" s="130"/>
      <c r="DW183" s="130"/>
      <c r="DX183" s="130"/>
      <c r="DY183" s="130"/>
      <c r="DZ183" s="130"/>
      <c r="EA183" s="130"/>
      <c r="EB183" s="130"/>
      <c r="EC183" s="130"/>
      <c r="ED183" s="130"/>
      <c r="EE183" s="130"/>
      <c r="EF183" s="130"/>
      <c r="EG183" s="130"/>
      <c r="EH183" s="130"/>
      <c r="EI183" s="130"/>
      <c r="EJ183" s="130"/>
      <c r="EK183" s="130"/>
      <c r="EL183" s="130"/>
      <c r="EM183" s="130"/>
      <c r="EN183" s="130"/>
      <c r="EO183" s="130"/>
      <c r="EP183" s="130"/>
      <c r="EQ183" s="130"/>
      <c r="ER183" s="130"/>
      <c r="ES183" s="130"/>
      <c r="ET183" s="130"/>
      <c r="EU183" s="130"/>
      <c r="EV183" s="130"/>
      <c r="EW183" s="130"/>
      <c r="EX183" s="130"/>
      <c r="EY183" s="130"/>
      <c r="EZ183" s="130"/>
      <c r="FA183" s="130"/>
      <c r="FB183" s="130"/>
      <c r="FC183" s="130"/>
      <c r="FD183" s="130"/>
      <c r="FE183" s="130"/>
      <c r="FF183" s="130"/>
      <c r="FG183" s="130"/>
      <c r="FH183" s="130"/>
      <c r="FI183" s="130"/>
      <c r="FJ183" s="130"/>
      <c r="FK183" s="130"/>
      <c r="FL183" s="130"/>
      <c r="FM183" s="130"/>
      <c r="FN183" s="130"/>
    </row>
    <row r="184" spans="1:170" s="216" customFormat="1" ht="13.5" thickTop="1">
      <c r="A184" s="146"/>
      <c r="B184" s="186"/>
      <c r="C184" s="186"/>
      <c r="D184" s="186"/>
      <c r="E184" s="344" t="s">
        <v>93</v>
      </c>
      <c r="F184" s="186" t="s">
        <v>13</v>
      </c>
      <c r="G184" s="186" t="s">
        <v>13</v>
      </c>
      <c r="H184" s="345" t="s">
        <v>13</v>
      </c>
      <c r="I184" s="302">
        <f>SUM(I176:I182)</f>
        <v>0</v>
      </c>
      <c r="K184" s="130"/>
      <c r="L184" s="130"/>
      <c r="M184" s="130"/>
      <c r="N184" s="130"/>
      <c r="O184" s="130"/>
      <c r="P184" s="130"/>
      <c r="Q184" s="130"/>
      <c r="R184" s="130"/>
      <c r="S184" s="130"/>
      <c r="T184" s="130"/>
      <c r="U184" s="130"/>
      <c r="V184" s="130"/>
      <c r="W184" s="130"/>
      <c r="X184" s="130"/>
      <c r="Y184" s="130"/>
      <c r="Z184" s="130"/>
      <c r="AA184" s="130"/>
      <c r="AB184" s="130"/>
      <c r="AC184" s="130"/>
      <c r="AD184" s="130"/>
      <c r="AE184" s="130"/>
      <c r="AF184" s="130"/>
      <c r="AG184" s="130"/>
      <c r="AH184" s="130"/>
      <c r="AI184" s="130"/>
      <c r="AJ184" s="130"/>
      <c r="AK184" s="130"/>
      <c r="AL184" s="130"/>
      <c r="AM184" s="130"/>
      <c r="AN184" s="130"/>
      <c r="AO184" s="130"/>
      <c r="AP184" s="130"/>
      <c r="AQ184" s="130"/>
      <c r="AR184" s="130"/>
      <c r="AS184" s="130"/>
      <c r="AT184" s="130"/>
      <c r="AU184" s="130"/>
      <c r="AV184" s="130"/>
      <c r="AW184" s="130"/>
      <c r="AX184" s="130"/>
      <c r="AY184" s="130"/>
      <c r="AZ184" s="130"/>
      <c r="BA184" s="130"/>
      <c r="BB184" s="130"/>
      <c r="BC184" s="130"/>
      <c r="BD184" s="130"/>
      <c r="BE184" s="130"/>
      <c r="BF184" s="130"/>
      <c r="BG184" s="130"/>
      <c r="BH184" s="130"/>
      <c r="BI184" s="130"/>
      <c r="BJ184" s="130"/>
      <c r="BK184" s="130"/>
      <c r="BL184" s="130"/>
      <c r="BM184" s="130"/>
      <c r="BN184" s="130"/>
      <c r="BO184" s="130"/>
      <c r="BP184" s="130"/>
      <c r="BQ184" s="130"/>
      <c r="BR184" s="130"/>
      <c r="BS184" s="130"/>
      <c r="BT184" s="130"/>
      <c r="BU184" s="130"/>
      <c r="BV184" s="130"/>
      <c r="BW184" s="130"/>
      <c r="BX184" s="130"/>
      <c r="BY184" s="130"/>
      <c r="BZ184" s="130"/>
      <c r="CA184" s="130"/>
      <c r="CB184" s="130"/>
      <c r="CC184" s="130"/>
      <c r="CD184" s="130"/>
      <c r="CE184" s="130"/>
      <c r="CF184" s="130"/>
      <c r="CG184" s="130"/>
      <c r="CH184" s="130"/>
      <c r="CI184" s="130"/>
      <c r="CJ184" s="130"/>
      <c r="CK184" s="130"/>
      <c r="CL184" s="130"/>
      <c r="CM184" s="130"/>
      <c r="CN184" s="130"/>
      <c r="CO184" s="130"/>
      <c r="CP184" s="130"/>
      <c r="CQ184" s="130"/>
      <c r="CR184" s="130"/>
      <c r="CS184" s="130"/>
      <c r="CT184" s="130"/>
      <c r="CU184" s="130"/>
      <c r="CV184" s="130"/>
      <c r="CW184" s="130"/>
      <c r="CX184" s="130"/>
      <c r="CY184" s="130"/>
      <c r="CZ184" s="130"/>
      <c r="DA184" s="130"/>
      <c r="DB184" s="130"/>
      <c r="DC184" s="130"/>
      <c r="DD184" s="130"/>
      <c r="DE184" s="130"/>
      <c r="DF184" s="130"/>
      <c r="DG184" s="130"/>
      <c r="DH184" s="130"/>
      <c r="DI184" s="130"/>
      <c r="DJ184" s="130"/>
      <c r="DK184" s="130"/>
      <c r="DL184" s="130"/>
      <c r="DM184" s="130"/>
      <c r="DN184" s="130"/>
      <c r="DO184" s="130"/>
      <c r="DP184" s="130"/>
      <c r="DQ184" s="130"/>
      <c r="DR184" s="130"/>
      <c r="DS184" s="130"/>
      <c r="DT184" s="130"/>
      <c r="DU184" s="130"/>
      <c r="DV184" s="130"/>
      <c r="DW184" s="130"/>
      <c r="DX184" s="130"/>
      <c r="DY184" s="130"/>
      <c r="DZ184" s="130"/>
      <c r="EA184" s="130"/>
      <c r="EB184" s="130"/>
      <c r="EC184" s="130"/>
      <c r="ED184" s="130"/>
      <c r="EE184" s="130"/>
      <c r="EF184" s="130"/>
      <c r="EG184" s="130"/>
      <c r="EH184" s="130"/>
      <c r="EI184" s="130"/>
      <c r="EJ184" s="130"/>
      <c r="EK184" s="130"/>
      <c r="EL184" s="130"/>
      <c r="EM184" s="130"/>
      <c r="EN184" s="130"/>
      <c r="EO184" s="130"/>
      <c r="EP184" s="130"/>
      <c r="EQ184" s="130"/>
      <c r="ER184" s="130"/>
      <c r="ES184" s="130"/>
      <c r="ET184" s="130"/>
      <c r="EU184" s="130"/>
      <c r="EV184" s="130"/>
      <c r="EW184" s="130"/>
      <c r="EX184" s="130"/>
      <c r="EY184" s="130"/>
      <c r="EZ184" s="130"/>
      <c r="FA184" s="130"/>
      <c r="FB184" s="130"/>
      <c r="FC184" s="130"/>
      <c r="FD184" s="130"/>
      <c r="FE184" s="130"/>
      <c r="FF184" s="130"/>
      <c r="FG184" s="130"/>
      <c r="FH184" s="130"/>
      <c r="FI184" s="130"/>
      <c r="FJ184" s="130"/>
      <c r="FK184" s="130"/>
      <c r="FL184" s="130"/>
      <c r="FM184" s="130"/>
      <c r="FN184" s="130"/>
    </row>
    <row r="185" spans="1:170" s="216" customFormat="1">
      <c r="A185" s="358"/>
      <c r="B185" s="359" t="s">
        <v>133</v>
      </c>
      <c r="C185" s="360"/>
      <c r="D185" s="359" t="s">
        <v>98</v>
      </c>
      <c r="E185" s="361" t="s">
        <v>94</v>
      </c>
      <c r="F185" s="359" t="s">
        <v>13</v>
      </c>
      <c r="G185" s="362" t="s">
        <v>13</v>
      </c>
      <c r="H185" s="363" t="s">
        <v>13</v>
      </c>
      <c r="I185" s="364" t="s">
        <v>13</v>
      </c>
      <c r="K185" s="130"/>
      <c r="L185" s="130"/>
      <c r="M185" s="130"/>
      <c r="N185" s="130"/>
      <c r="O185" s="130"/>
      <c r="P185" s="130"/>
      <c r="Q185" s="130"/>
      <c r="R185" s="130"/>
      <c r="S185" s="130"/>
      <c r="T185" s="130"/>
      <c r="U185" s="130"/>
      <c r="V185" s="130"/>
      <c r="W185" s="130"/>
      <c r="X185" s="130"/>
      <c r="Y185" s="130"/>
      <c r="Z185" s="130"/>
      <c r="AA185" s="130"/>
      <c r="AB185" s="130"/>
      <c r="AC185" s="130"/>
      <c r="AD185" s="130"/>
      <c r="AE185" s="130"/>
      <c r="AF185" s="130"/>
      <c r="AG185" s="130"/>
      <c r="AH185" s="130"/>
      <c r="AI185" s="130"/>
      <c r="AJ185" s="130"/>
      <c r="AK185" s="130"/>
      <c r="AL185" s="130"/>
      <c r="AM185" s="130"/>
      <c r="AN185" s="130"/>
      <c r="AO185" s="130"/>
      <c r="AP185" s="130"/>
      <c r="AQ185" s="130"/>
      <c r="AR185" s="130"/>
      <c r="AS185" s="130"/>
      <c r="AT185" s="130"/>
      <c r="AU185" s="130"/>
      <c r="AV185" s="130"/>
      <c r="AW185" s="130"/>
      <c r="AX185" s="130"/>
      <c r="AY185" s="130"/>
      <c r="AZ185" s="130"/>
      <c r="BA185" s="130"/>
      <c r="BB185" s="130"/>
      <c r="BC185" s="130"/>
      <c r="BD185" s="130"/>
      <c r="BE185" s="130"/>
      <c r="BF185" s="130"/>
      <c r="BG185" s="130"/>
      <c r="BH185" s="130"/>
      <c r="BI185" s="130"/>
      <c r="BJ185" s="130"/>
      <c r="BK185" s="130"/>
      <c r="BL185" s="130"/>
      <c r="BM185" s="130"/>
      <c r="BN185" s="130"/>
      <c r="BO185" s="130"/>
      <c r="BP185" s="130"/>
      <c r="BQ185" s="130"/>
      <c r="BR185" s="130"/>
      <c r="BS185" s="130"/>
      <c r="BT185" s="130"/>
      <c r="BU185" s="130"/>
      <c r="BV185" s="130"/>
      <c r="BW185" s="130"/>
      <c r="BX185" s="130"/>
      <c r="BY185" s="130"/>
      <c r="BZ185" s="130"/>
      <c r="CA185" s="130"/>
      <c r="CB185" s="130"/>
      <c r="CC185" s="130"/>
      <c r="CD185" s="130"/>
      <c r="CE185" s="130"/>
      <c r="CF185" s="130"/>
      <c r="CG185" s="130"/>
      <c r="CH185" s="130"/>
      <c r="CI185" s="130"/>
      <c r="CJ185" s="130"/>
      <c r="CK185" s="130"/>
      <c r="CL185" s="130"/>
      <c r="CM185" s="130"/>
      <c r="CN185" s="130"/>
      <c r="CO185" s="130"/>
      <c r="CP185" s="130"/>
      <c r="CQ185" s="130"/>
      <c r="CR185" s="130"/>
      <c r="CS185" s="130"/>
      <c r="CT185" s="130"/>
      <c r="CU185" s="130"/>
      <c r="CV185" s="130"/>
      <c r="CW185" s="130"/>
      <c r="CX185" s="130"/>
      <c r="CY185" s="130"/>
      <c r="CZ185" s="130"/>
      <c r="DA185" s="130"/>
      <c r="DB185" s="130"/>
      <c r="DC185" s="130"/>
      <c r="DD185" s="130"/>
      <c r="DE185" s="130"/>
      <c r="DF185" s="130"/>
      <c r="DG185" s="130"/>
      <c r="DH185" s="130"/>
      <c r="DI185" s="130"/>
      <c r="DJ185" s="130"/>
      <c r="DK185" s="130"/>
      <c r="DL185" s="130"/>
      <c r="DM185" s="130"/>
      <c r="DN185" s="130"/>
      <c r="DO185" s="130"/>
      <c r="DP185" s="130"/>
      <c r="DQ185" s="130"/>
      <c r="DR185" s="130"/>
      <c r="DS185" s="130"/>
      <c r="DT185" s="130"/>
      <c r="DU185" s="130"/>
      <c r="DV185" s="130"/>
      <c r="DW185" s="130"/>
      <c r="DX185" s="130"/>
      <c r="DY185" s="130"/>
      <c r="DZ185" s="130"/>
      <c r="EA185" s="130"/>
      <c r="EB185" s="130"/>
      <c r="EC185" s="130"/>
      <c r="ED185" s="130"/>
      <c r="EE185" s="130"/>
      <c r="EF185" s="130"/>
      <c r="EG185" s="130"/>
      <c r="EH185" s="130"/>
      <c r="EI185" s="130"/>
      <c r="EJ185" s="130"/>
      <c r="EK185" s="130"/>
      <c r="EL185" s="130"/>
      <c r="EM185" s="130"/>
      <c r="EN185" s="130"/>
      <c r="EO185" s="130"/>
      <c r="EP185" s="130"/>
      <c r="EQ185" s="130"/>
      <c r="ER185" s="130"/>
      <c r="ES185" s="130"/>
      <c r="ET185" s="130"/>
      <c r="EU185" s="130"/>
      <c r="EV185" s="130"/>
      <c r="EW185" s="130"/>
      <c r="EX185" s="130"/>
      <c r="EY185" s="130"/>
      <c r="EZ185" s="130"/>
      <c r="FA185" s="130"/>
      <c r="FB185" s="130"/>
      <c r="FC185" s="130"/>
      <c r="FD185" s="130"/>
      <c r="FE185" s="130"/>
      <c r="FF185" s="130"/>
      <c r="FG185" s="130"/>
      <c r="FH185" s="130"/>
      <c r="FI185" s="130"/>
      <c r="FJ185" s="130"/>
      <c r="FK185" s="130"/>
      <c r="FL185" s="130"/>
      <c r="FM185" s="130"/>
      <c r="FN185" s="130"/>
    </row>
    <row r="186" spans="1:170" s="216" customFormat="1" ht="25.5">
      <c r="A186" s="382">
        <v>61</v>
      </c>
      <c r="B186" s="383"/>
      <c r="C186" s="390"/>
      <c r="D186" s="385"/>
      <c r="E186" s="391" t="s">
        <v>192</v>
      </c>
      <c r="F186" s="392" t="s">
        <v>21</v>
      </c>
      <c r="G186" s="393">
        <f>G187+G188</f>
        <v>36</v>
      </c>
      <c r="H186" s="388"/>
      <c r="I186" s="389"/>
      <c r="K186" s="130"/>
      <c r="L186" s="130"/>
      <c r="M186" s="130"/>
      <c r="N186" s="130"/>
      <c r="O186" s="130"/>
      <c r="P186" s="130"/>
      <c r="Q186" s="130"/>
      <c r="R186" s="130"/>
      <c r="S186" s="130"/>
      <c r="T186" s="130"/>
      <c r="U186" s="130"/>
      <c r="V186" s="130"/>
      <c r="W186" s="130"/>
      <c r="X186" s="130"/>
      <c r="Y186" s="130"/>
      <c r="Z186" s="130"/>
      <c r="AA186" s="130"/>
      <c r="AB186" s="130"/>
      <c r="AC186" s="130"/>
      <c r="AD186" s="130"/>
      <c r="AE186" s="130"/>
      <c r="AF186" s="130"/>
      <c r="AG186" s="130"/>
      <c r="AH186" s="130"/>
      <c r="AI186" s="130"/>
      <c r="AJ186" s="130"/>
      <c r="AK186" s="130"/>
      <c r="AL186" s="130"/>
      <c r="AM186" s="130"/>
      <c r="AN186" s="130"/>
      <c r="AO186" s="130"/>
      <c r="AP186" s="130"/>
      <c r="AQ186" s="130"/>
      <c r="AR186" s="130"/>
      <c r="AS186" s="130"/>
      <c r="AT186" s="130"/>
      <c r="AU186" s="130"/>
      <c r="AV186" s="130"/>
      <c r="AW186" s="130"/>
      <c r="AX186" s="130"/>
      <c r="AY186" s="130"/>
      <c r="AZ186" s="130"/>
      <c r="BA186" s="130"/>
      <c r="BB186" s="130"/>
      <c r="BC186" s="130"/>
      <c r="BD186" s="130"/>
      <c r="BE186" s="130"/>
      <c r="BF186" s="130"/>
      <c r="BG186" s="130"/>
      <c r="BH186" s="130"/>
      <c r="BI186" s="130"/>
      <c r="BJ186" s="130"/>
      <c r="BK186" s="130"/>
      <c r="BL186" s="130"/>
      <c r="BM186" s="130"/>
      <c r="BN186" s="130"/>
      <c r="BO186" s="130"/>
      <c r="BP186" s="130"/>
      <c r="BQ186" s="130"/>
      <c r="BR186" s="130"/>
      <c r="BS186" s="130"/>
      <c r="BT186" s="130"/>
      <c r="BU186" s="130"/>
      <c r="BV186" s="130"/>
      <c r="BW186" s="130"/>
      <c r="BX186" s="130"/>
      <c r="BY186" s="130"/>
      <c r="BZ186" s="130"/>
      <c r="CA186" s="130"/>
      <c r="CB186" s="130"/>
      <c r="CC186" s="130"/>
      <c r="CD186" s="130"/>
      <c r="CE186" s="130"/>
      <c r="CF186" s="130"/>
      <c r="CG186" s="130"/>
      <c r="CH186" s="130"/>
      <c r="CI186" s="130"/>
      <c r="CJ186" s="130"/>
      <c r="CK186" s="130"/>
      <c r="CL186" s="130"/>
      <c r="CM186" s="130"/>
      <c r="CN186" s="130"/>
      <c r="CO186" s="130"/>
      <c r="CP186" s="130"/>
      <c r="CQ186" s="130"/>
      <c r="CR186" s="130"/>
      <c r="CS186" s="130"/>
      <c r="CT186" s="130"/>
      <c r="CU186" s="130"/>
      <c r="CV186" s="130"/>
      <c r="CW186" s="130"/>
      <c r="CX186" s="130"/>
      <c r="CY186" s="130"/>
      <c r="CZ186" s="130"/>
      <c r="DA186" s="130"/>
      <c r="DB186" s="130"/>
      <c r="DC186" s="130"/>
      <c r="DD186" s="130"/>
      <c r="DE186" s="130"/>
      <c r="DF186" s="130"/>
      <c r="DG186" s="130"/>
      <c r="DH186" s="130"/>
      <c r="DI186" s="130"/>
      <c r="DJ186" s="130"/>
      <c r="DK186" s="130"/>
      <c r="DL186" s="130"/>
      <c r="DM186" s="130"/>
      <c r="DN186" s="130"/>
      <c r="DO186" s="130"/>
      <c r="DP186" s="130"/>
      <c r="DQ186" s="130"/>
      <c r="DR186" s="130"/>
      <c r="DS186" s="130"/>
      <c r="DT186" s="130"/>
      <c r="DU186" s="130"/>
      <c r="DV186" s="130"/>
      <c r="DW186" s="130"/>
      <c r="DX186" s="130"/>
      <c r="DY186" s="130"/>
      <c r="DZ186" s="130"/>
      <c r="EA186" s="130"/>
      <c r="EB186" s="130"/>
      <c r="EC186" s="130"/>
      <c r="ED186" s="130"/>
      <c r="EE186" s="130"/>
      <c r="EF186" s="130"/>
      <c r="EG186" s="130"/>
      <c r="EH186" s="130"/>
      <c r="EI186" s="130"/>
      <c r="EJ186" s="130"/>
      <c r="EK186" s="130"/>
      <c r="EL186" s="130"/>
      <c r="EM186" s="130"/>
      <c r="EN186" s="130"/>
      <c r="EO186" s="130"/>
      <c r="EP186" s="130"/>
      <c r="EQ186" s="130"/>
      <c r="ER186" s="130"/>
      <c r="ES186" s="130"/>
      <c r="ET186" s="130"/>
      <c r="EU186" s="130"/>
      <c r="EV186" s="130"/>
      <c r="EW186" s="130"/>
      <c r="EX186" s="130"/>
      <c r="EY186" s="130"/>
      <c r="EZ186" s="130"/>
      <c r="FA186" s="130"/>
      <c r="FB186" s="130"/>
      <c r="FC186" s="130"/>
      <c r="FD186" s="130"/>
      <c r="FE186" s="130"/>
      <c r="FF186" s="130"/>
      <c r="FG186" s="130"/>
      <c r="FH186" s="130"/>
      <c r="FI186" s="130"/>
      <c r="FJ186" s="130"/>
      <c r="FK186" s="130"/>
      <c r="FL186" s="130"/>
      <c r="FM186" s="130"/>
      <c r="FN186" s="130"/>
    </row>
    <row r="187" spans="1:170" s="216" customFormat="1">
      <c r="A187" s="382"/>
      <c r="B187" s="383"/>
      <c r="C187" s="384" t="s">
        <v>242</v>
      </c>
      <c r="D187" s="385"/>
      <c r="E187" s="384" t="s">
        <v>193</v>
      </c>
      <c r="F187" s="386" t="s">
        <v>54</v>
      </c>
      <c r="G187" s="387">
        <v>29</v>
      </c>
      <c r="H187" s="388"/>
      <c r="I187" s="389"/>
      <c r="K187" s="130"/>
      <c r="L187" s="130"/>
      <c r="M187" s="130"/>
      <c r="N187" s="130"/>
      <c r="O187" s="130"/>
      <c r="P187" s="130"/>
      <c r="Q187" s="130"/>
      <c r="R187" s="130"/>
      <c r="S187" s="130"/>
      <c r="T187" s="130"/>
      <c r="U187" s="130"/>
      <c r="V187" s="130"/>
      <c r="W187" s="130"/>
      <c r="X187" s="130"/>
      <c r="Y187" s="130"/>
      <c r="Z187" s="130"/>
      <c r="AA187" s="130"/>
      <c r="AB187" s="130"/>
      <c r="AC187" s="130"/>
      <c r="AD187" s="130"/>
      <c r="AE187" s="130"/>
      <c r="AF187" s="130"/>
      <c r="AG187" s="130"/>
      <c r="AH187" s="130"/>
      <c r="AI187" s="130"/>
      <c r="AJ187" s="130"/>
      <c r="AK187" s="130"/>
      <c r="AL187" s="130"/>
      <c r="AM187" s="130"/>
      <c r="AN187" s="130"/>
      <c r="AO187" s="130"/>
      <c r="AP187" s="130"/>
      <c r="AQ187" s="130"/>
      <c r="AR187" s="130"/>
      <c r="AS187" s="130"/>
      <c r="AT187" s="130"/>
      <c r="AU187" s="130"/>
      <c r="AV187" s="130"/>
      <c r="AW187" s="130"/>
      <c r="AX187" s="130"/>
      <c r="AY187" s="130"/>
      <c r="AZ187" s="130"/>
      <c r="BA187" s="130"/>
      <c r="BB187" s="130"/>
      <c r="BC187" s="130"/>
      <c r="BD187" s="130"/>
      <c r="BE187" s="130"/>
      <c r="BF187" s="130"/>
      <c r="BG187" s="130"/>
      <c r="BH187" s="130"/>
      <c r="BI187" s="130"/>
      <c r="BJ187" s="130"/>
      <c r="BK187" s="130"/>
      <c r="BL187" s="130"/>
      <c r="BM187" s="130"/>
      <c r="BN187" s="130"/>
      <c r="BO187" s="130"/>
      <c r="BP187" s="130"/>
      <c r="BQ187" s="130"/>
      <c r="BR187" s="130"/>
      <c r="BS187" s="130"/>
      <c r="BT187" s="130"/>
      <c r="BU187" s="130"/>
      <c r="BV187" s="130"/>
      <c r="BW187" s="130"/>
      <c r="BX187" s="130"/>
      <c r="BY187" s="130"/>
      <c r="BZ187" s="130"/>
      <c r="CA187" s="130"/>
      <c r="CB187" s="130"/>
      <c r="CC187" s="130"/>
      <c r="CD187" s="130"/>
      <c r="CE187" s="130"/>
      <c r="CF187" s="130"/>
      <c r="CG187" s="130"/>
      <c r="CH187" s="130"/>
      <c r="CI187" s="130"/>
      <c r="CJ187" s="130"/>
      <c r="CK187" s="130"/>
      <c r="CL187" s="130"/>
      <c r="CM187" s="130"/>
      <c r="CN187" s="130"/>
      <c r="CO187" s="130"/>
      <c r="CP187" s="130"/>
      <c r="CQ187" s="130"/>
      <c r="CR187" s="130"/>
      <c r="CS187" s="130"/>
      <c r="CT187" s="130"/>
      <c r="CU187" s="130"/>
      <c r="CV187" s="130"/>
      <c r="CW187" s="130"/>
      <c r="CX187" s="130"/>
      <c r="CY187" s="130"/>
      <c r="CZ187" s="130"/>
      <c r="DA187" s="130"/>
      <c r="DB187" s="130"/>
      <c r="DC187" s="130"/>
      <c r="DD187" s="130"/>
      <c r="DE187" s="130"/>
      <c r="DF187" s="130"/>
      <c r="DG187" s="130"/>
      <c r="DH187" s="130"/>
      <c r="DI187" s="130"/>
      <c r="DJ187" s="130"/>
      <c r="DK187" s="130"/>
      <c r="DL187" s="130"/>
      <c r="DM187" s="130"/>
      <c r="DN187" s="130"/>
      <c r="DO187" s="130"/>
      <c r="DP187" s="130"/>
      <c r="DQ187" s="130"/>
      <c r="DR187" s="130"/>
      <c r="DS187" s="130"/>
      <c r="DT187" s="130"/>
      <c r="DU187" s="130"/>
      <c r="DV187" s="130"/>
      <c r="DW187" s="130"/>
      <c r="DX187" s="130"/>
      <c r="DY187" s="130"/>
      <c r="DZ187" s="130"/>
      <c r="EA187" s="130"/>
      <c r="EB187" s="130"/>
      <c r="EC187" s="130"/>
      <c r="ED187" s="130"/>
      <c r="EE187" s="130"/>
      <c r="EF187" s="130"/>
      <c r="EG187" s="130"/>
      <c r="EH187" s="130"/>
      <c r="EI187" s="130"/>
      <c r="EJ187" s="130"/>
      <c r="EK187" s="130"/>
      <c r="EL187" s="130"/>
      <c r="EM187" s="130"/>
      <c r="EN187" s="130"/>
      <c r="EO187" s="130"/>
      <c r="EP187" s="130"/>
      <c r="EQ187" s="130"/>
      <c r="ER187" s="130"/>
      <c r="ES187" s="130"/>
      <c r="ET187" s="130"/>
      <c r="EU187" s="130"/>
      <c r="EV187" s="130"/>
      <c r="EW187" s="130"/>
      <c r="EX187" s="130"/>
      <c r="EY187" s="130"/>
      <c r="EZ187" s="130"/>
      <c r="FA187" s="130"/>
      <c r="FB187" s="130"/>
      <c r="FC187" s="130"/>
      <c r="FD187" s="130"/>
      <c r="FE187" s="130"/>
      <c r="FF187" s="130"/>
      <c r="FG187" s="130"/>
      <c r="FH187" s="130"/>
      <c r="FI187" s="130"/>
      <c r="FJ187" s="130"/>
      <c r="FK187" s="130"/>
      <c r="FL187" s="130"/>
      <c r="FM187" s="130"/>
      <c r="FN187" s="130"/>
    </row>
    <row r="188" spans="1:170" s="216" customFormat="1">
      <c r="A188" s="382"/>
      <c r="B188" s="383"/>
      <c r="C188" s="384" t="s">
        <v>243</v>
      </c>
      <c r="D188" s="385"/>
      <c r="E188" s="384" t="s">
        <v>194</v>
      </c>
      <c r="F188" s="386"/>
      <c r="G188" s="387">
        <v>7</v>
      </c>
      <c r="H188" s="388"/>
      <c r="I188" s="389"/>
      <c r="K188" s="130"/>
      <c r="L188" s="130"/>
      <c r="M188" s="130"/>
      <c r="N188" s="130"/>
      <c r="O188" s="130"/>
      <c r="P188" s="130"/>
      <c r="Q188" s="130"/>
      <c r="R188" s="130"/>
      <c r="S188" s="130"/>
      <c r="T188" s="130"/>
      <c r="U188" s="130"/>
      <c r="V188" s="130"/>
      <c r="W188" s="130"/>
      <c r="X188" s="130"/>
      <c r="Y188" s="130"/>
      <c r="Z188" s="130"/>
      <c r="AA188" s="130"/>
      <c r="AB188" s="130"/>
      <c r="AC188" s="130"/>
      <c r="AD188" s="130"/>
      <c r="AE188" s="130"/>
      <c r="AF188" s="130"/>
      <c r="AG188" s="130"/>
      <c r="AH188" s="130"/>
      <c r="AI188" s="130"/>
      <c r="AJ188" s="130"/>
      <c r="AK188" s="130"/>
      <c r="AL188" s="130"/>
      <c r="AM188" s="130"/>
      <c r="AN188" s="130"/>
      <c r="AO188" s="130"/>
      <c r="AP188" s="130"/>
      <c r="AQ188" s="130"/>
      <c r="AR188" s="130"/>
      <c r="AS188" s="130"/>
      <c r="AT188" s="130"/>
      <c r="AU188" s="130"/>
      <c r="AV188" s="130"/>
      <c r="AW188" s="130"/>
      <c r="AX188" s="130"/>
      <c r="AY188" s="130"/>
      <c r="AZ188" s="130"/>
      <c r="BA188" s="130"/>
      <c r="BB188" s="130"/>
      <c r="BC188" s="130"/>
      <c r="BD188" s="130"/>
      <c r="BE188" s="130"/>
      <c r="BF188" s="130"/>
      <c r="BG188" s="130"/>
      <c r="BH188" s="130"/>
      <c r="BI188" s="130"/>
      <c r="BJ188" s="130"/>
      <c r="BK188" s="130"/>
      <c r="BL188" s="130"/>
      <c r="BM188" s="130"/>
      <c r="BN188" s="130"/>
      <c r="BO188" s="130"/>
      <c r="BP188" s="130"/>
      <c r="BQ188" s="130"/>
      <c r="BR188" s="130"/>
      <c r="BS188" s="130"/>
      <c r="BT188" s="130"/>
      <c r="BU188" s="130"/>
      <c r="BV188" s="130"/>
      <c r="BW188" s="130"/>
      <c r="BX188" s="130"/>
      <c r="BY188" s="130"/>
      <c r="BZ188" s="130"/>
      <c r="CA188" s="130"/>
      <c r="CB188" s="130"/>
      <c r="CC188" s="130"/>
      <c r="CD188" s="130"/>
      <c r="CE188" s="130"/>
      <c r="CF188" s="130"/>
      <c r="CG188" s="130"/>
      <c r="CH188" s="130"/>
      <c r="CI188" s="130"/>
      <c r="CJ188" s="130"/>
      <c r="CK188" s="130"/>
      <c r="CL188" s="130"/>
      <c r="CM188" s="130"/>
      <c r="CN188" s="130"/>
      <c r="CO188" s="130"/>
      <c r="CP188" s="130"/>
      <c r="CQ188" s="130"/>
      <c r="CR188" s="130"/>
      <c r="CS188" s="130"/>
      <c r="CT188" s="130"/>
      <c r="CU188" s="130"/>
      <c r="CV188" s="130"/>
      <c r="CW188" s="130"/>
      <c r="CX188" s="130"/>
      <c r="CY188" s="130"/>
      <c r="CZ188" s="130"/>
      <c r="DA188" s="130"/>
      <c r="DB188" s="130"/>
      <c r="DC188" s="130"/>
      <c r="DD188" s="130"/>
      <c r="DE188" s="130"/>
      <c r="DF188" s="130"/>
      <c r="DG188" s="130"/>
      <c r="DH188" s="130"/>
      <c r="DI188" s="130"/>
      <c r="DJ188" s="130"/>
      <c r="DK188" s="130"/>
      <c r="DL188" s="130"/>
      <c r="DM188" s="130"/>
      <c r="DN188" s="130"/>
      <c r="DO188" s="130"/>
      <c r="DP188" s="130"/>
      <c r="DQ188" s="130"/>
      <c r="DR188" s="130"/>
      <c r="DS188" s="130"/>
      <c r="DT188" s="130"/>
      <c r="DU188" s="130"/>
      <c r="DV188" s="130"/>
      <c r="DW188" s="130"/>
      <c r="DX188" s="130"/>
      <c r="DY188" s="130"/>
      <c r="DZ188" s="130"/>
      <c r="EA188" s="130"/>
      <c r="EB188" s="130"/>
      <c r="EC188" s="130"/>
      <c r="ED188" s="130"/>
      <c r="EE188" s="130"/>
      <c r="EF188" s="130"/>
      <c r="EG188" s="130"/>
      <c r="EH188" s="130"/>
      <c r="EI188" s="130"/>
      <c r="EJ188" s="130"/>
      <c r="EK188" s="130"/>
      <c r="EL188" s="130"/>
      <c r="EM188" s="130"/>
      <c r="EN188" s="130"/>
      <c r="EO188" s="130"/>
      <c r="EP188" s="130"/>
      <c r="EQ188" s="130"/>
      <c r="ER188" s="130"/>
      <c r="ES188" s="130"/>
      <c r="ET188" s="130"/>
      <c r="EU188" s="130"/>
      <c r="EV188" s="130"/>
      <c r="EW188" s="130"/>
      <c r="EX188" s="130"/>
      <c r="EY188" s="130"/>
      <c r="EZ188" s="130"/>
      <c r="FA188" s="130"/>
      <c r="FB188" s="130"/>
      <c r="FC188" s="130"/>
      <c r="FD188" s="130"/>
      <c r="FE188" s="130"/>
      <c r="FF188" s="130"/>
      <c r="FG188" s="130"/>
      <c r="FH188" s="130"/>
      <c r="FI188" s="130"/>
      <c r="FJ188" s="130"/>
      <c r="FK188" s="130"/>
      <c r="FL188" s="130"/>
      <c r="FM188" s="130"/>
      <c r="FN188" s="130"/>
    </row>
    <row r="189" spans="1:170" s="216" customFormat="1" ht="25.5">
      <c r="A189" s="382">
        <v>62</v>
      </c>
      <c r="B189" s="383"/>
      <c r="C189" s="390"/>
      <c r="D189" s="385"/>
      <c r="E189" s="391" t="s">
        <v>191</v>
      </c>
      <c r="F189" s="392" t="s">
        <v>21</v>
      </c>
      <c r="G189" s="393">
        <f>G190</f>
        <v>7</v>
      </c>
      <c r="H189" s="388"/>
      <c r="I189" s="389"/>
      <c r="K189" s="130"/>
      <c r="L189" s="130"/>
      <c r="M189" s="130"/>
      <c r="N189" s="130"/>
      <c r="O189" s="130"/>
      <c r="P189" s="130"/>
      <c r="Q189" s="130"/>
      <c r="R189" s="130"/>
      <c r="S189" s="130"/>
      <c r="T189" s="130"/>
      <c r="U189" s="130"/>
      <c r="V189" s="130"/>
      <c r="W189" s="130"/>
      <c r="X189" s="130"/>
      <c r="Y189" s="130"/>
      <c r="Z189" s="130"/>
      <c r="AA189" s="130"/>
      <c r="AB189" s="130"/>
      <c r="AC189" s="130"/>
      <c r="AD189" s="130"/>
      <c r="AE189" s="130"/>
      <c r="AF189" s="130"/>
      <c r="AG189" s="130"/>
      <c r="AH189" s="130"/>
      <c r="AI189" s="130"/>
      <c r="AJ189" s="130"/>
      <c r="AK189" s="130"/>
      <c r="AL189" s="130"/>
      <c r="AM189" s="130"/>
      <c r="AN189" s="130"/>
      <c r="AO189" s="130"/>
      <c r="AP189" s="130"/>
      <c r="AQ189" s="130"/>
      <c r="AR189" s="130"/>
      <c r="AS189" s="130"/>
      <c r="AT189" s="130"/>
      <c r="AU189" s="130"/>
      <c r="AV189" s="130"/>
      <c r="AW189" s="130"/>
      <c r="AX189" s="130"/>
      <c r="AY189" s="130"/>
      <c r="AZ189" s="130"/>
      <c r="BA189" s="130"/>
      <c r="BB189" s="130"/>
      <c r="BC189" s="130"/>
      <c r="BD189" s="130"/>
      <c r="BE189" s="130"/>
      <c r="BF189" s="130"/>
      <c r="BG189" s="130"/>
      <c r="BH189" s="130"/>
      <c r="BI189" s="130"/>
      <c r="BJ189" s="130"/>
      <c r="BK189" s="130"/>
      <c r="BL189" s="130"/>
      <c r="BM189" s="130"/>
      <c r="BN189" s="130"/>
      <c r="BO189" s="130"/>
      <c r="BP189" s="130"/>
      <c r="BQ189" s="130"/>
      <c r="BR189" s="130"/>
      <c r="BS189" s="130"/>
      <c r="BT189" s="130"/>
      <c r="BU189" s="130"/>
      <c r="BV189" s="130"/>
      <c r="BW189" s="130"/>
      <c r="BX189" s="130"/>
      <c r="BY189" s="130"/>
      <c r="BZ189" s="130"/>
      <c r="CA189" s="130"/>
      <c r="CB189" s="130"/>
      <c r="CC189" s="130"/>
      <c r="CD189" s="130"/>
      <c r="CE189" s="130"/>
      <c r="CF189" s="130"/>
      <c r="CG189" s="130"/>
      <c r="CH189" s="130"/>
      <c r="CI189" s="130"/>
      <c r="CJ189" s="130"/>
      <c r="CK189" s="130"/>
      <c r="CL189" s="130"/>
      <c r="CM189" s="130"/>
      <c r="CN189" s="130"/>
      <c r="CO189" s="130"/>
      <c r="CP189" s="130"/>
      <c r="CQ189" s="130"/>
      <c r="CR189" s="130"/>
      <c r="CS189" s="130"/>
      <c r="CT189" s="130"/>
      <c r="CU189" s="130"/>
      <c r="CV189" s="130"/>
      <c r="CW189" s="130"/>
      <c r="CX189" s="130"/>
      <c r="CY189" s="130"/>
      <c r="CZ189" s="130"/>
      <c r="DA189" s="130"/>
      <c r="DB189" s="130"/>
      <c r="DC189" s="130"/>
      <c r="DD189" s="130"/>
      <c r="DE189" s="130"/>
      <c r="DF189" s="130"/>
      <c r="DG189" s="130"/>
      <c r="DH189" s="130"/>
      <c r="DI189" s="130"/>
      <c r="DJ189" s="130"/>
      <c r="DK189" s="130"/>
      <c r="DL189" s="130"/>
      <c r="DM189" s="130"/>
      <c r="DN189" s="130"/>
      <c r="DO189" s="130"/>
      <c r="DP189" s="130"/>
      <c r="DQ189" s="130"/>
      <c r="DR189" s="130"/>
      <c r="DS189" s="130"/>
      <c r="DT189" s="130"/>
      <c r="DU189" s="130"/>
      <c r="DV189" s="130"/>
      <c r="DW189" s="130"/>
      <c r="DX189" s="130"/>
      <c r="DY189" s="130"/>
      <c r="DZ189" s="130"/>
      <c r="EA189" s="130"/>
      <c r="EB189" s="130"/>
      <c r="EC189" s="130"/>
      <c r="ED189" s="130"/>
      <c r="EE189" s="130"/>
      <c r="EF189" s="130"/>
      <c r="EG189" s="130"/>
      <c r="EH189" s="130"/>
      <c r="EI189" s="130"/>
      <c r="EJ189" s="130"/>
      <c r="EK189" s="130"/>
      <c r="EL189" s="130"/>
      <c r="EM189" s="130"/>
      <c r="EN189" s="130"/>
      <c r="EO189" s="130"/>
      <c r="EP189" s="130"/>
      <c r="EQ189" s="130"/>
      <c r="ER189" s="130"/>
      <c r="ES189" s="130"/>
      <c r="ET189" s="130"/>
      <c r="EU189" s="130"/>
      <c r="EV189" s="130"/>
      <c r="EW189" s="130"/>
      <c r="EX189" s="130"/>
      <c r="EY189" s="130"/>
      <c r="EZ189" s="130"/>
      <c r="FA189" s="130"/>
      <c r="FB189" s="130"/>
      <c r="FC189" s="130"/>
      <c r="FD189" s="130"/>
      <c r="FE189" s="130"/>
      <c r="FF189" s="130"/>
      <c r="FG189" s="130"/>
      <c r="FH189" s="130"/>
      <c r="FI189" s="130"/>
      <c r="FJ189" s="130"/>
      <c r="FK189" s="130"/>
      <c r="FL189" s="130"/>
      <c r="FM189" s="130"/>
      <c r="FN189" s="130"/>
    </row>
    <row r="190" spans="1:170" s="216" customFormat="1" ht="13.5" thickBot="1">
      <c r="A190" s="395"/>
      <c r="B190" s="396"/>
      <c r="C190" s="397" t="s">
        <v>244</v>
      </c>
      <c r="D190" s="398"/>
      <c r="E190" s="397" t="s">
        <v>194</v>
      </c>
      <c r="F190" s="399" t="s">
        <v>54</v>
      </c>
      <c r="G190" s="400">
        <v>7</v>
      </c>
      <c r="H190" s="401"/>
      <c r="I190" s="402"/>
      <c r="K190" s="130"/>
      <c r="L190" s="130"/>
      <c r="M190" s="130"/>
      <c r="N190" s="130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  <c r="Y190" s="130"/>
      <c r="Z190" s="130"/>
      <c r="AA190" s="130"/>
      <c r="AB190" s="130"/>
      <c r="AC190" s="130"/>
      <c r="AD190" s="130"/>
      <c r="AE190" s="130"/>
      <c r="AF190" s="130"/>
      <c r="AG190" s="130"/>
      <c r="AH190" s="130"/>
      <c r="AI190" s="130"/>
      <c r="AJ190" s="130"/>
      <c r="AK190" s="130"/>
      <c r="AL190" s="130"/>
      <c r="AM190" s="130"/>
      <c r="AN190" s="130"/>
      <c r="AO190" s="130"/>
      <c r="AP190" s="130"/>
      <c r="AQ190" s="130"/>
      <c r="AR190" s="130"/>
      <c r="AS190" s="130"/>
      <c r="AT190" s="130"/>
      <c r="AU190" s="130"/>
      <c r="AV190" s="130"/>
      <c r="AW190" s="130"/>
      <c r="AX190" s="130"/>
      <c r="AY190" s="130"/>
      <c r="AZ190" s="130"/>
      <c r="BA190" s="130"/>
      <c r="BB190" s="130"/>
      <c r="BC190" s="130"/>
      <c r="BD190" s="130"/>
      <c r="BE190" s="130"/>
      <c r="BF190" s="130"/>
      <c r="BG190" s="130"/>
      <c r="BH190" s="130"/>
      <c r="BI190" s="130"/>
      <c r="BJ190" s="130"/>
      <c r="BK190" s="130"/>
      <c r="BL190" s="130"/>
      <c r="BM190" s="130"/>
      <c r="BN190" s="130"/>
      <c r="BO190" s="130"/>
      <c r="BP190" s="130"/>
      <c r="BQ190" s="130"/>
      <c r="BR190" s="130"/>
      <c r="BS190" s="130"/>
      <c r="BT190" s="130"/>
      <c r="BU190" s="130"/>
      <c r="BV190" s="130"/>
      <c r="BW190" s="130"/>
      <c r="BX190" s="130"/>
      <c r="BY190" s="130"/>
      <c r="BZ190" s="130"/>
      <c r="CA190" s="130"/>
      <c r="CB190" s="130"/>
      <c r="CC190" s="130"/>
      <c r="CD190" s="130"/>
      <c r="CE190" s="130"/>
      <c r="CF190" s="130"/>
      <c r="CG190" s="130"/>
      <c r="CH190" s="130"/>
      <c r="CI190" s="130"/>
      <c r="CJ190" s="130"/>
      <c r="CK190" s="130"/>
      <c r="CL190" s="130"/>
      <c r="CM190" s="130"/>
      <c r="CN190" s="130"/>
      <c r="CO190" s="130"/>
      <c r="CP190" s="130"/>
      <c r="CQ190" s="130"/>
      <c r="CR190" s="130"/>
      <c r="CS190" s="130"/>
      <c r="CT190" s="130"/>
      <c r="CU190" s="130"/>
      <c r="CV190" s="130"/>
      <c r="CW190" s="130"/>
      <c r="CX190" s="130"/>
      <c r="CY190" s="130"/>
      <c r="CZ190" s="130"/>
      <c r="DA190" s="130"/>
      <c r="DB190" s="130"/>
      <c r="DC190" s="130"/>
      <c r="DD190" s="130"/>
      <c r="DE190" s="130"/>
      <c r="DF190" s="130"/>
      <c r="DG190" s="130"/>
      <c r="DH190" s="130"/>
      <c r="DI190" s="130"/>
      <c r="DJ190" s="130"/>
      <c r="DK190" s="130"/>
      <c r="DL190" s="130"/>
      <c r="DM190" s="130"/>
      <c r="DN190" s="130"/>
      <c r="DO190" s="130"/>
      <c r="DP190" s="130"/>
      <c r="DQ190" s="130"/>
      <c r="DR190" s="130"/>
      <c r="DS190" s="130"/>
      <c r="DT190" s="130"/>
      <c r="DU190" s="130"/>
      <c r="DV190" s="130"/>
      <c r="DW190" s="130"/>
      <c r="DX190" s="130"/>
      <c r="DY190" s="130"/>
      <c r="DZ190" s="130"/>
      <c r="EA190" s="130"/>
      <c r="EB190" s="130"/>
      <c r="EC190" s="130"/>
      <c r="ED190" s="130"/>
      <c r="EE190" s="130"/>
      <c r="EF190" s="130"/>
      <c r="EG190" s="130"/>
      <c r="EH190" s="130"/>
      <c r="EI190" s="130"/>
      <c r="EJ190" s="130"/>
      <c r="EK190" s="130"/>
      <c r="EL190" s="130"/>
      <c r="EM190" s="130"/>
      <c r="EN190" s="130"/>
      <c r="EO190" s="130"/>
      <c r="EP190" s="130"/>
      <c r="EQ190" s="130"/>
      <c r="ER190" s="130"/>
      <c r="ES190" s="130"/>
      <c r="ET190" s="130"/>
      <c r="EU190" s="130"/>
      <c r="EV190" s="130"/>
      <c r="EW190" s="130"/>
      <c r="EX190" s="130"/>
      <c r="EY190" s="130"/>
      <c r="EZ190" s="130"/>
      <c r="FA190" s="130"/>
      <c r="FB190" s="130"/>
      <c r="FC190" s="130"/>
      <c r="FD190" s="130"/>
      <c r="FE190" s="130"/>
      <c r="FF190" s="130"/>
      <c r="FG190" s="130"/>
      <c r="FH190" s="130"/>
      <c r="FI190" s="130"/>
      <c r="FJ190" s="130"/>
      <c r="FK190" s="130"/>
      <c r="FL190" s="130"/>
      <c r="FM190" s="130"/>
      <c r="FN190" s="130"/>
    </row>
    <row r="191" spans="1:170" s="216" customFormat="1" ht="14.25" thickTop="1" thickBot="1">
      <c r="A191" s="177"/>
      <c r="B191" s="176"/>
      <c r="C191" s="176"/>
      <c r="D191" s="176"/>
      <c r="E191" s="175" t="s">
        <v>258</v>
      </c>
      <c r="F191" s="176" t="s">
        <v>13</v>
      </c>
      <c r="G191" s="176" t="s">
        <v>13</v>
      </c>
      <c r="H191" s="292" t="s">
        <v>13</v>
      </c>
      <c r="I191" s="255">
        <f>SUM(I186:I190)</f>
        <v>0</v>
      </c>
      <c r="K191" s="130"/>
      <c r="L191" s="130"/>
      <c r="M191" s="130"/>
      <c r="N191" s="130"/>
      <c r="O191" s="130"/>
      <c r="P191" s="130"/>
      <c r="Q191" s="130"/>
      <c r="R191" s="130"/>
      <c r="S191" s="130"/>
      <c r="T191" s="130"/>
      <c r="U191" s="130"/>
      <c r="V191" s="130"/>
      <c r="W191" s="130"/>
      <c r="X191" s="130"/>
      <c r="Y191" s="130"/>
      <c r="Z191" s="130"/>
      <c r="AA191" s="130"/>
      <c r="AB191" s="130"/>
      <c r="AC191" s="130"/>
      <c r="AD191" s="130"/>
      <c r="AE191" s="130"/>
      <c r="AF191" s="130"/>
      <c r="AG191" s="130"/>
      <c r="AH191" s="130"/>
      <c r="AI191" s="130"/>
      <c r="AJ191" s="130"/>
      <c r="AK191" s="130"/>
      <c r="AL191" s="130"/>
      <c r="AM191" s="130"/>
      <c r="AN191" s="130"/>
      <c r="AO191" s="130"/>
      <c r="AP191" s="130"/>
      <c r="AQ191" s="130"/>
      <c r="AR191" s="130"/>
      <c r="AS191" s="130"/>
      <c r="AT191" s="130"/>
      <c r="AU191" s="130"/>
      <c r="AV191" s="130"/>
      <c r="AW191" s="130"/>
      <c r="AX191" s="130"/>
      <c r="AY191" s="130"/>
      <c r="AZ191" s="130"/>
      <c r="BA191" s="130"/>
      <c r="BB191" s="130"/>
      <c r="BC191" s="130"/>
      <c r="BD191" s="130"/>
      <c r="BE191" s="130"/>
      <c r="BF191" s="130"/>
      <c r="BG191" s="130"/>
      <c r="BH191" s="130"/>
      <c r="BI191" s="130"/>
      <c r="BJ191" s="130"/>
      <c r="BK191" s="130"/>
      <c r="BL191" s="130"/>
      <c r="BM191" s="130"/>
      <c r="BN191" s="130"/>
      <c r="BO191" s="130"/>
      <c r="BP191" s="130"/>
      <c r="BQ191" s="130"/>
      <c r="BR191" s="130"/>
      <c r="BS191" s="130"/>
      <c r="BT191" s="130"/>
      <c r="BU191" s="130"/>
      <c r="BV191" s="130"/>
      <c r="BW191" s="130"/>
      <c r="BX191" s="130"/>
      <c r="BY191" s="130"/>
      <c r="BZ191" s="130"/>
      <c r="CA191" s="130"/>
      <c r="CB191" s="130"/>
      <c r="CC191" s="130"/>
      <c r="CD191" s="130"/>
      <c r="CE191" s="130"/>
      <c r="CF191" s="130"/>
      <c r="CG191" s="130"/>
      <c r="CH191" s="130"/>
      <c r="CI191" s="130"/>
      <c r="CJ191" s="130"/>
      <c r="CK191" s="130"/>
      <c r="CL191" s="130"/>
      <c r="CM191" s="130"/>
      <c r="CN191" s="130"/>
      <c r="CO191" s="130"/>
      <c r="CP191" s="130"/>
      <c r="CQ191" s="130"/>
      <c r="CR191" s="130"/>
      <c r="CS191" s="130"/>
      <c r="CT191" s="130"/>
      <c r="CU191" s="130"/>
      <c r="CV191" s="130"/>
      <c r="CW191" s="130"/>
      <c r="CX191" s="130"/>
      <c r="CY191" s="130"/>
      <c r="CZ191" s="130"/>
      <c r="DA191" s="130"/>
      <c r="DB191" s="130"/>
      <c r="DC191" s="130"/>
      <c r="DD191" s="130"/>
      <c r="DE191" s="130"/>
      <c r="DF191" s="130"/>
      <c r="DG191" s="130"/>
      <c r="DH191" s="130"/>
      <c r="DI191" s="130"/>
      <c r="DJ191" s="130"/>
      <c r="DK191" s="130"/>
      <c r="DL191" s="130"/>
      <c r="DM191" s="130"/>
      <c r="DN191" s="130"/>
      <c r="DO191" s="130"/>
      <c r="DP191" s="130"/>
      <c r="DQ191" s="130"/>
      <c r="DR191" s="130"/>
      <c r="DS191" s="130"/>
      <c r="DT191" s="130"/>
      <c r="DU191" s="130"/>
      <c r="DV191" s="130"/>
      <c r="DW191" s="130"/>
      <c r="DX191" s="130"/>
      <c r="DY191" s="130"/>
      <c r="DZ191" s="130"/>
      <c r="EA191" s="130"/>
      <c r="EB191" s="130"/>
      <c r="EC191" s="130"/>
      <c r="ED191" s="130"/>
      <c r="EE191" s="130"/>
      <c r="EF191" s="130"/>
      <c r="EG191" s="130"/>
      <c r="EH191" s="130"/>
      <c r="EI191" s="130"/>
      <c r="EJ191" s="130"/>
      <c r="EK191" s="130"/>
      <c r="EL191" s="130"/>
      <c r="EM191" s="130"/>
      <c r="EN191" s="130"/>
      <c r="EO191" s="130"/>
      <c r="EP191" s="130"/>
      <c r="EQ191" s="130"/>
      <c r="ER191" s="130"/>
      <c r="ES191" s="130"/>
      <c r="ET191" s="130"/>
      <c r="EU191" s="130"/>
      <c r="EV191" s="130"/>
      <c r="EW191" s="130"/>
      <c r="EX191" s="130"/>
      <c r="EY191" s="130"/>
      <c r="EZ191" s="130"/>
      <c r="FA191" s="130"/>
      <c r="FB191" s="130"/>
      <c r="FC191" s="130"/>
      <c r="FD191" s="130"/>
      <c r="FE191" s="130"/>
      <c r="FF191" s="130"/>
      <c r="FG191" s="130"/>
      <c r="FH191" s="130"/>
      <c r="FI191" s="130"/>
      <c r="FJ191" s="130"/>
      <c r="FK191" s="130"/>
      <c r="FL191" s="130"/>
      <c r="FM191" s="130"/>
      <c r="FN191" s="130"/>
    </row>
    <row r="192" spans="1:170" s="216" customFormat="1" ht="13.5" thickTop="1">
      <c r="A192" s="133"/>
      <c r="B192" s="134"/>
      <c r="C192" s="135"/>
      <c r="D192" s="128" t="s">
        <v>99</v>
      </c>
      <c r="E192" s="334" t="s">
        <v>95</v>
      </c>
      <c r="F192" s="134" t="s">
        <v>22</v>
      </c>
      <c r="G192" s="335">
        <f>G194</f>
        <v>600</v>
      </c>
      <c r="H192" s="166"/>
      <c r="I192" s="295"/>
      <c r="K192" s="130"/>
      <c r="L192" s="130"/>
      <c r="M192" s="130"/>
      <c r="N192" s="130"/>
      <c r="O192" s="130"/>
      <c r="P192" s="130"/>
      <c r="Q192" s="130"/>
      <c r="R192" s="130"/>
      <c r="S192" s="130"/>
      <c r="T192" s="130"/>
      <c r="U192" s="130"/>
      <c r="V192" s="130"/>
      <c r="W192" s="130"/>
      <c r="X192" s="130"/>
      <c r="Y192" s="130"/>
      <c r="Z192" s="130"/>
      <c r="AA192" s="130"/>
      <c r="AB192" s="130"/>
      <c r="AC192" s="130"/>
      <c r="AD192" s="130"/>
      <c r="AE192" s="130"/>
      <c r="AF192" s="130"/>
      <c r="AG192" s="130"/>
      <c r="AH192" s="130"/>
      <c r="AI192" s="130"/>
      <c r="AJ192" s="130"/>
      <c r="AK192" s="130"/>
      <c r="AL192" s="130"/>
      <c r="AM192" s="130"/>
      <c r="AN192" s="130"/>
      <c r="AO192" s="130"/>
      <c r="AP192" s="130"/>
      <c r="AQ192" s="130"/>
      <c r="AR192" s="130"/>
      <c r="AS192" s="130"/>
      <c r="AT192" s="130"/>
      <c r="AU192" s="130"/>
      <c r="AV192" s="130"/>
      <c r="AW192" s="130"/>
      <c r="AX192" s="130"/>
      <c r="AY192" s="130"/>
      <c r="AZ192" s="130"/>
      <c r="BA192" s="130"/>
      <c r="BB192" s="130"/>
      <c r="BC192" s="130"/>
      <c r="BD192" s="130"/>
      <c r="BE192" s="130"/>
      <c r="BF192" s="130"/>
      <c r="BG192" s="130"/>
      <c r="BH192" s="130"/>
      <c r="BI192" s="130"/>
      <c r="BJ192" s="130"/>
      <c r="BK192" s="130"/>
      <c r="BL192" s="130"/>
      <c r="BM192" s="130"/>
      <c r="BN192" s="130"/>
      <c r="BO192" s="130"/>
      <c r="BP192" s="130"/>
      <c r="BQ192" s="130"/>
      <c r="BR192" s="130"/>
      <c r="BS192" s="130"/>
      <c r="BT192" s="130"/>
      <c r="BU192" s="130"/>
      <c r="BV192" s="130"/>
      <c r="BW192" s="130"/>
      <c r="BX192" s="130"/>
      <c r="BY192" s="130"/>
      <c r="BZ192" s="130"/>
      <c r="CA192" s="130"/>
      <c r="CB192" s="130"/>
      <c r="CC192" s="130"/>
      <c r="CD192" s="130"/>
      <c r="CE192" s="130"/>
      <c r="CF192" s="130"/>
      <c r="CG192" s="130"/>
      <c r="CH192" s="130"/>
      <c r="CI192" s="130"/>
      <c r="CJ192" s="130"/>
      <c r="CK192" s="130"/>
      <c r="CL192" s="130"/>
      <c r="CM192" s="130"/>
      <c r="CN192" s="130"/>
      <c r="CO192" s="130"/>
      <c r="CP192" s="130"/>
      <c r="CQ192" s="130"/>
      <c r="CR192" s="130"/>
      <c r="CS192" s="130"/>
      <c r="CT192" s="130"/>
      <c r="CU192" s="130"/>
      <c r="CV192" s="130"/>
      <c r="CW192" s="130"/>
      <c r="CX192" s="130"/>
      <c r="CY192" s="130"/>
      <c r="CZ192" s="130"/>
      <c r="DA192" s="130"/>
      <c r="DB192" s="130"/>
      <c r="DC192" s="130"/>
      <c r="DD192" s="130"/>
      <c r="DE192" s="130"/>
      <c r="DF192" s="130"/>
      <c r="DG192" s="130"/>
      <c r="DH192" s="130"/>
      <c r="DI192" s="130"/>
      <c r="DJ192" s="130"/>
      <c r="DK192" s="130"/>
      <c r="DL192" s="130"/>
      <c r="DM192" s="130"/>
      <c r="DN192" s="130"/>
      <c r="DO192" s="130"/>
      <c r="DP192" s="130"/>
      <c r="DQ192" s="130"/>
      <c r="DR192" s="130"/>
      <c r="DS192" s="130"/>
      <c r="DT192" s="130"/>
      <c r="DU192" s="130"/>
      <c r="DV192" s="130"/>
      <c r="DW192" s="130"/>
      <c r="DX192" s="130"/>
      <c r="DY192" s="130"/>
      <c r="DZ192" s="130"/>
      <c r="EA192" s="130"/>
      <c r="EB192" s="130"/>
      <c r="EC192" s="130"/>
      <c r="ED192" s="130"/>
      <c r="EE192" s="130"/>
      <c r="EF192" s="130"/>
      <c r="EG192" s="130"/>
      <c r="EH192" s="130"/>
      <c r="EI192" s="130"/>
      <c r="EJ192" s="130"/>
      <c r="EK192" s="130"/>
      <c r="EL192" s="130"/>
      <c r="EM192" s="130"/>
      <c r="EN192" s="130"/>
      <c r="EO192" s="130"/>
      <c r="EP192" s="130"/>
      <c r="EQ192" s="130"/>
      <c r="ER192" s="130"/>
      <c r="ES192" s="130"/>
      <c r="ET192" s="130"/>
      <c r="EU192" s="130"/>
      <c r="EV192" s="130"/>
      <c r="EW192" s="130"/>
      <c r="EX192" s="130"/>
      <c r="EY192" s="130"/>
      <c r="EZ192" s="130"/>
      <c r="FA192" s="130"/>
      <c r="FB192" s="130"/>
      <c r="FC192" s="130"/>
      <c r="FD192" s="130"/>
      <c r="FE192" s="130"/>
      <c r="FF192" s="130"/>
      <c r="FG192" s="130"/>
      <c r="FH192" s="130"/>
      <c r="FI192" s="130"/>
      <c r="FJ192" s="130"/>
      <c r="FK192" s="130"/>
      <c r="FL192" s="130"/>
      <c r="FM192" s="130"/>
      <c r="FN192" s="130"/>
    </row>
    <row r="193" spans="1:170" s="216" customFormat="1">
      <c r="A193" s="183">
        <v>63</v>
      </c>
      <c r="B193" s="340"/>
      <c r="C193" s="237"/>
      <c r="D193" s="341"/>
      <c r="E193" s="259" t="s">
        <v>176</v>
      </c>
      <c r="F193" s="342"/>
      <c r="G193" s="343"/>
      <c r="H193" s="318"/>
      <c r="I193" s="252"/>
      <c r="K193" s="130"/>
      <c r="L193" s="130"/>
      <c r="M193" s="130"/>
      <c r="N193" s="130"/>
      <c r="O193" s="130"/>
      <c r="P193" s="130"/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  <c r="AB193" s="130"/>
      <c r="AC193" s="130"/>
      <c r="AD193" s="130"/>
      <c r="AE193" s="130"/>
      <c r="AF193" s="130"/>
      <c r="AG193" s="130"/>
      <c r="AH193" s="130"/>
      <c r="AI193" s="130"/>
      <c r="AJ193" s="130"/>
      <c r="AK193" s="130"/>
      <c r="AL193" s="130"/>
      <c r="AM193" s="130"/>
      <c r="AN193" s="130"/>
      <c r="AO193" s="130"/>
      <c r="AP193" s="130"/>
      <c r="AQ193" s="130"/>
      <c r="AR193" s="130"/>
      <c r="AS193" s="130"/>
      <c r="AT193" s="130"/>
      <c r="AU193" s="130"/>
      <c r="AV193" s="130"/>
      <c r="AW193" s="130"/>
      <c r="AX193" s="130"/>
      <c r="AY193" s="130"/>
      <c r="AZ193" s="130"/>
      <c r="BA193" s="130"/>
      <c r="BB193" s="130"/>
      <c r="BC193" s="130"/>
      <c r="BD193" s="130"/>
      <c r="BE193" s="130"/>
      <c r="BF193" s="130"/>
      <c r="BG193" s="130"/>
      <c r="BH193" s="130"/>
      <c r="BI193" s="130"/>
      <c r="BJ193" s="130"/>
      <c r="BK193" s="130"/>
      <c r="BL193" s="130"/>
      <c r="BM193" s="130"/>
      <c r="BN193" s="130"/>
      <c r="BO193" s="130"/>
      <c r="BP193" s="130"/>
      <c r="BQ193" s="130"/>
      <c r="BR193" s="130"/>
      <c r="BS193" s="130"/>
      <c r="BT193" s="130"/>
      <c r="BU193" s="130"/>
      <c r="BV193" s="130"/>
      <c r="BW193" s="130"/>
      <c r="BX193" s="130"/>
      <c r="BY193" s="130"/>
      <c r="BZ193" s="130"/>
      <c r="CA193" s="130"/>
      <c r="CB193" s="130"/>
      <c r="CC193" s="130"/>
      <c r="CD193" s="130"/>
      <c r="CE193" s="130"/>
      <c r="CF193" s="130"/>
      <c r="CG193" s="130"/>
      <c r="CH193" s="130"/>
      <c r="CI193" s="130"/>
      <c r="CJ193" s="130"/>
      <c r="CK193" s="130"/>
      <c r="CL193" s="130"/>
      <c r="CM193" s="130"/>
      <c r="CN193" s="130"/>
      <c r="CO193" s="130"/>
      <c r="CP193" s="130"/>
      <c r="CQ193" s="130"/>
      <c r="CR193" s="130"/>
      <c r="CS193" s="130"/>
      <c r="CT193" s="130"/>
      <c r="CU193" s="130"/>
      <c r="CV193" s="130"/>
      <c r="CW193" s="130"/>
      <c r="CX193" s="130"/>
      <c r="CY193" s="130"/>
      <c r="CZ193" s="130"/>
      <c r="DA193" s="130"/>
      <c r="DB193" s="130"/>
      <c r="DC193" s="130"/>
      <c r="DD193" s="130"/>
      <c r="DE193" s="130"/>
      <c r="DF193" s="130"/>
      <c r="DG193" s="130"/>
      <c r="DH193" s="130"/>
      <c r="DI193" s="130"/>
      <c r="DJ193" s="130"/>
      <c r="DK193" s="130"/>
      <c r="DL193" s="130"/>
      <c r="DM193" s="130"/>
      <c r="DN193" s="130"/>
      <c r="DO193" s="130"/>
      <c r="DP193" s="130"/>
      <c r="DQ193" s="130"/>
      <c r="DR193" s="130"/>
      <c r="DS193" s="130"/>
      <c r="DT193" s="130"/>
      <c r="DU193" s="130"/>
      <c r="DV193" s="130"/>
      <c r="DW193" s="130"/>
      <c r="DX193" s="130"/>
      <c r="DY193" s="130"/>
      <c r="DZ193" s="130"/>
      <c r="EA193" s="130"/>
      <c r="EB193" s="130"/>
      <c r="EC193" s="130"/>
      <c r="ED193" s="130"/>
      <c r="EE193" s="130"/>
      <c r="EF193" s="130"/>
      <c r="EG193" s="130"/>
      <c r="EH193" s="130"/>
      <c r="EI193" s="130"/>
      <c r="EJ193" s="130"/>
      <c r="EK193" s="130"/>
      <c r="EL193" s="130"/>
      <c r="EM193" s="130"/>
      <c r="EN193" s="130"/>
      <c r="EO193" s="130"/>
      <c r="EP193" s="130"/>
      <c r="EQ193" s="130"/>
      <c r="ER193" s="130"/>
      <c r="ES193" s="130"/>
      <c r="ET193" s="130"/>
      <c r="EU193" s="130"/>
      <c r="EV193" s="130"/>
      <c r="EW193" s="130"/>
      <c r="EX193" s="130"/>
      <c r="EY193" s="130"/>
      <c r="EZ193" s="130"/>
      <c r="FA193" s="130"/>
      <c r="FB193" s="130"/>
      <c r="FC193" s="130"/>
      <c r="FD193" s="130"/>
      <c r="FE193" s="130"/>
      <c r="FF193" s="130"/>
      <c r="FG193" s="130"/>
      <c r="FH193" s="130"/>
      <c r="FI193" s="130"/>
      <c r="FJ193" s="130"/>
      <c r="FK193" s="130"/>
      <c r="FL193" s="130"/>
      <c r="FM193" s="130"/>
      <c r="FN193" s="130"/>
    </row>
    <row r="194" spans="1:170" s="216" customFormat="1">
      <c r="A194" s="209"/>
      <c r="B194" s="187"/>
      <c r="C194" s="173" t="s">
        <v>245</v>
      </c>
      <c r="D194" s="188"/>
      <c r="E194" s="174">
        <v>600</v>
      </c>
      <c r="F194" s="342" t="s">
        <v>54</v>
      </c>
      <c r="G194" s="174">
        <v>600</v>
      </c>
      <c r="H194" s="190"/>
      <c r="I194" s="252"/>
      <c r="K194" s="130"/>
      <c r="L194" s="130"/>
      <c r="M194" s="130"/>
      <c r="N194" s="130"/>
      <c r="O194" s="130"/>
      <c r="P194" s="130"/>
      <c r="Q194" s="130"/>
      <c r="R194" s="130"/>
      <c r="S194" s="130"/>
      <c r="T194" s="130"/>
      <c r="U194" s="130"/>
      <c r="V194" s="130"/>
      <c r="W194" s="130"/>
      <c r="X194" s="130"/>
      <c r="Y194" s="130"/>
      <c r="Z194" s="130"/>
      <c r="AA194" s="130"/>
      <c r="AB194" s="130"/>
      <c r="AC194" s="130"/>
      <c r="AD194" s="130"/>
      <c r="AE194" s="130"/>
      <c r="AF194" s="130"/>
      <c r="AG194" s="130"/>
      <c r="AH194" s="130"/>
      <c r="AI194" s="130"/>
      <c r="AJ194" s="130"/>
      <c r="AK194" s="130"/>
      <c r="AL194" s="130"/>
      <c r="AM194" s="130"/>
      <c r="AN194" s="130"/>
      <c r="AO194" s="130"/>
      <c r="AP194" s="130"/>
      <c r="AQ194" s="130"/>
      <c r="AR194" s="130"/>
      <c r="AS194" s="130"/>
      <c r="AT194" s="130"/>
      <c r="AU194" s="130"/>
      <c r="AV194" s="130"/>
      <c r="AW194" s="130"/>
      <c r="AX194" s="130"/>
      <c r="AY194" s="130"/>
      <c r="AZ194" s="130"/>
      <c r="BA194" s="130"/>
      <c r="BB194" s="130"/>
      <c r="BC194" s="130"/>
      <c r="BD194" s="130"/>
      <c r="BE194" s="130"/>
      <c r="BF194" s="130"/>
      <c r="BG194" s="130"/>
      <c r="BH194" s="130"/>
      <c r="BI194" s="130"/>
      <c r="BJ194" s="130"/>
      <c r="BK194" s="130"/>
      <c r="BL194" s="130"/>
      <c r="BM194" s="130"/>
      <c r="BN194" s="130"/>
      <c r="BO194" s="130"/>
      <c r="BP194" s="130"/>
      <c r="BQ194" s="130"/>
      <c r="BR194" s="130"/>
      <c r="BS194" s="130"/>
      <c r="BT194" s="130"/>
      <c r="BU194" s="130"/>
      <c r="BV194" s="130"/>
      <c r="BW194" s="130"/>
      <c r="BX194" s="130"/>
      <c r="BY194" s="130"/>
      <c r="BZ194" s="130"/>
      <c r="CA194" s="130"/>
      <c r="CB194" s="130"/>
      <c r="CC194" s="130"/>
      <c r="CD194" s="130"/>
      <c r="CE194" s="130"/>
      <c r="CF194" s="130"/>
      <c r="CG194" s="130"/>
      <c r="CH194" s="130"/>
      <c r="CI194" s="130"/>
      <c r="CJ194" s="130"/>
      <c r="CK194" s="130"/>
      <c r="CL194" s="130"/>
      <c r="CM194" s="130"/>
      <c r="CN194" s="130"/>
      <c r="CO194" s="130"/>
      <c r="CP194" s="130"/>
      <c r="CQ194" s="130"/>
      <c r="CR194" s="130"/>
      <c r="CS194" s="130"/>
      <c r="CT194" s="130"/>
      <c r="CU194" s="130"/>
      <c r="CV194" s="130"/>
      <c r="CW194" s="130"/>
      <c r="CX194" s="130"/>
      <c r="CY194" s="130"/>
      <c r="CZ194" s="130"/>
      <c r="DA194" s="130"/>
      <c r="DB194" s="130"/>
      <c r="DC194" s="130"/>
      <c r="DD194" s="130"/>
      <c r="DE194" s="130"/>
      <c r="DF194" s="130"/>
      <c r="DG194" s="130"/>
      <c r="DH194" s="130"/>
      <c r="DI194" s="130"/>
      <c r="DJ194" s="130"/>
      <c r="DK194" s="130"/>
      <c r="DL194" s="130"/>
      <c r="DM194" s="130"/>
      <c r="DN194" s="130"/>
      <c r="DO194" s="130"/>
      <c r="DP194" s="130"/>
      <c r="DQ194" s="130"/>
      <c r="DR194" s="130"/>
      <c r="DS194" s="130"/>
      <c r="DT194" s="130"/>
      <c r="DU194" s="130"/>
      <c r="DV194" s="130"/>
      <c r="DW194" s="130"/>
      <c r="DX194" s="130"/>
      <c r="DY194" s="130"/>
      <c r="DZ194" s="130"/>
      <c r="EA194" s="130"/>
      <c r="EB194" s="130"/>
      <c r="EC194" s="130"/>
      <c r="ED194" s="130"/>
      <c r="EE194" s="130"/>
      <c r="EF194" s="130"/>
      <c r="EG194" s="130"/>
      <c r="EH194" s="130"/>
      <c r="EI194" s="130"/>
      <c r="EJ194" s="130"/>
      <c r="EK194" s="130"/>
      <c r="EL194" s="130"/>
      <c r="EM194" s="130"/>
      <c r="EN194" s="130"/>
      <c r="EO194" s="130"/>
      <c r="EP194" s="130"/>
      <c r="EQ194" s="130"/>
      <c r="ER194" s="130"/>
      <c r="ES194" s="130"/>
      <c r="ET194" s="130"/>
      <c r="EU194" s="130"/>
      <c r="EV194" s="130"/>
      <c r="EW194" s="130"/>
      <c r="EX194" s="130"/>
      <c r="EY194" s="130"/>
      <c r="EZ194" s="130"/>
      <c r="FA194" s="130"/>
      <c r="FB194" s="130"/>
      <c r="FC194" s="130"/>
      <c r="FD194" s="130"/>
      <c r="FE194" s="130"/>
      <c r="FF194" s="130"/>
      <c r="FG194" s="130"/>
      <c r="FH194" s="130"/>
      <c r="FI194" s="130"/>
      <c r="FJ194" s="130"/>
      <c r="FK194" s="130"/>
      <c r="FL194" s="130"/>
      <c r="FM194" s="130"/>
      <c r="FN194" s="130"/>
    </row>
    <row r="195" spans="1:170" s="216" customFormat="1" ht="13.5" thickBot="1">
      <c r="A195" s="177"/>
      <c r="B195" s="176"/>
      <c r="C195" s="176"/>
      <c r="D195" s="176"/>
      <c r="E195" s="175" t="s">
        <v>96</v>
      </c>
      <c r="F195" s="176" t="s">
        <v>13</v>
      </c>
      <c r="G195" s="176" t="s">
        <v>13</v>
      </c>
      <c r="H195" s="292" t="s">
        <v>13</v>
      </c>
      <c r="I195" s="255">
        <f>I192</f>
        <v>0</v>
      </c>
      <c r="K195" s="130"/>
      <c r="L195" s="130"/>
      <c r="M195" s="130"/>
      <c r="N195" s="130"/>
      <c r="O195" s="130"/>
      <c r="P195" s="130"/>
      <c r="Q195" s="130"/>
      <c r="R195" s="130"/>
      <c r="S195" s="130"/>
      <c r="T195" s="130"/>
      <c r="U195" s="130"/>
      <c r="V195" s="130"/>
      <c r="W195" s="130"/>
      <c r="X195" s="130"/>
      <c r="Y195" s="130"/>
      <c r="Z195" s="130"/>
      <c r="AA195" s="130"/>
      <c r="AB195" s="130"/>
      <c r="AC195" s="130"/>
      <c r="AD195" s="130"/>
      <c r="AE195" s="130"/>
      <c r="AF195" s="130"/>
      <c r="AG195" s="130"/>
      <c r="AH195" s="130"/>
      <c r="AI195" s="130"/>
      <c r="AJ195" s="130"/>
      <c r="AK195" s="130"/>
      <c r="AL195" s="130"/>
      <c r="AM195" s="130"/>
      <c r="AN195" s="130"/>
      <c r="AO195" s="130"/>
      <c r="AP195" s="130"/>
      <c r="AQ195" s="130"/>
      <c r="AR195" s="130"/>
      <c r="AS195" s="130"/>
      <c r="AT195" s="130"/>
      <c r="AU195" s="130"/>
      <c r="AV195" s="130"/>
      <c r="AW195" s="130"/>
      <c r="AX195" s="130"/>
      <c r="AY195" s="130"/>
      <c r="AZ195" s="130"/>
      <c r="BA195" s="130"/>
      <c r="BB195" s="130"/>
      <c r="BC195" s="130"/>
      <c r="BD195" s="130"/>
      <c r="BE195" s="130"/>
      <c r="BF195" s="130"/>
      <c r="BG195" s="130"/>
      <c r="BH195" s="130"/>
      <c r="BI195" s="130"/>
      <c r="BJ195" s="130"/>
      <c r="BK195" s="130"/>
      <c r="BL195" s="130"/>
      <c r="BM195" s="130"/>
      <c r="BN195" s="130"/>
      <c r="BO195" s="130"/>
      <c r="BP195" s="130"/>
      <c r="BQ195" s="130"/>
      <c r="BR195" s="130"/>
      <c r="BS195" s="130"/>
      <c r="BT195" s="130"/>
      <c r="BU195" s="130"/>
      <c r="BV195" s="130"/>
      <c r="BW195" s="130"/>
      <c r="BX195" s="130"/>
      <c r="BY195" s="130"/>
      <c r="BZ195" s="130"/>
      <c r="CA195" s="130"/>
      <c r="CB195" s="130"/>
      <c r="CC195" s="130"/>
      <c r="CD195" s="130"/>
      <c r="CE195" s="130"/>
      <c r="CF195" s="130"/>
      <c r="CG195" s="130"/>
      <c r="CH195" s="130"/>
      <c r="CI195" s="130"/>
      <c r="CJ195" s="130"/>
      <c r="CK195" s="130"/>
      <c r="CL195" s="130"/>
      <c r="CM195" s="130"/>
      <c r="CN195" s="130"/>
      <c r="CO195" s="130"/>
      <c r="CP195" s="130"/>
      <c r="CQ195" s="130"/>
      <c r="CR195" s="130"/>
      <c r="CS195" s="130"/>
      <c r="CT195" s="130"/>
      <c r="CU195" s="130"/>
      <c r="CV195" s="130"/>
      <c r="CW195" s="130"/>
      <c r="CX195" s="130"/>
      <c r="CY195" s="130"/>
      <c r="CZ195" s="130"/>
      <c r="DA195" s="130"/>
      <c r="DB195" s="130"/>
      <c r="DC195" s="130"/>
      <c r="DD195" s="130"/>
      <c r="DE195" s="130"/>
      <c r="DF195" s="130"/>
      <c r="DG195" s="130"/>
      <c r="DH195" s="130"/>
      <c r="DI195" s="130"/>
      <c r="DJ195" s="130"/>
      <c r="DK195" s="130"/>
      <c r="DL195" s="130"/>
      <c r="DM195" s="130"/>
      <c r="DN195" s="130"/>
      <c r="DO195" s="130"/>
      <c r="DP195" s="130"/>
      <c r="DQ195" s="130"/>
      <c r="DR195" s="130"/>
      <c r="DS195" s="130"/>
      <c r="DT195" s="130"/>
      <c r="DU195" s="130"/>
      <c r="DV195" s="130"/>
      <c r="DW195" s="130"/>
      <c r="DX195" s="130"/>
      <c r="DY195" s="130"/>
      <c r="DZ195" s="130"/>
      <c r="EA195" s="130"/>
      <c r="EB195" s="130"/>
      <c r="EC195" s="130"/>
      <c r="ED195" s="130"/>
      <c r="EE195" s="130"/>
      <c r="EF195" s="130"/>
      <c r="EG195" s="130"/>
      <c r="EH195" s="130"/>
      <c r="EI195" s="130"/>
      <c r="EJ195" s="130"/>
      <c r="EK195" s="130"/>
      <c r="EL195" s="130"/>
      <c r="EM195" s="130"/>
      <c r="EN195" s="130"/>
      <c r="EO195" s="130"/>
      <c r="EP195" s="130"/>
      <c r="EQ195" s="130"/>
      <c r="ER195" s="130"/>
      <c r="ES195" s="130"/>
      <c r="ET195" s="130"/>
      <c r="EU195" s="130"/>
      <c r="EV195" s="130"/>
      <c r="EW195" s="130"/>
      <c r="EX195" s="130"/>
      <c r="EY195" s="130"/>
      <c r="EZ195" s="130"/>
      <c r="FA195" s="130"/>
      <c r="FB195" s="130"/>
      <c r="FC195" s="130"/>
      <c r="FD195" s="130"/>
      <c r="FE195" s="130"/>
      <c r="FF195" s="130"/>
      <c r="FG195" s="130"/>
      <c r="FH195" s="130"/>
      <c r="FI195" s="130"/>
      <c r="FJ195" s="130"/>
      <c r="FK195" s="130"/>
      <c r="FL195" s="130"/>
      <c r="FM195" s="130"/>
      <c r="FN195" s="130"/>
    </row>
    <row r="196" spans="1:170" s="216" customFormat="1" ht="17.25" thickTop="1" thickBot="1">
      <c r="A196" s="67"/>
      <c r="B196" s="123"/>
      <c r="C196" s="65"/>
      <c r="D196" s="557"/>
      <c r="E196" s="569" t="s">
        <v>38</v>
      </c>
      <c r="F196" s="66" t="s">
        <v>13</v>
      </c>
      <c r="G196" s="573" t="s">
        <v>13</v>
      </c>
      <c r="H196" s="571" t="s">
        <v>13</v>
      </c>
      <c r="I196" s="304">
        <f>I195+I184++I174+I167+I191</f>
        <v>0</v>
      </c>
      <c r="K196" s="130"/>
      <c r="L196" s="130"/>
      <c r="M196" s="130"/>
      <c r="N196" s="130"/>
      <c r="O196" s="130"/>
      <c r="P196" s="130"/>
      <c r="Q196" s="130"/>
      <c r="R196" s="130"/>
      <c r="S196" s="130"/>
      <c r="T196" s="130"/>
      <c r="U196" s="130"/>
      <c r="V196" s="130"/>
      <c r="W196" s="130"/>
      <c r="X196" s="130"/>
      <c r="Y196" s="130"/>
      <c r="Z196" s="130"/>
      <c r="AA196" s="130"/>
      <c r="AB196" s="130"/>
      <c r="AC196" s="130"/>
      <c r="AD196" s="130"/>
      <c r="AE196" s="130"/>
      <c r="AF196" s="130"/>
      <c r="AG196" s="130"/>
      <c r="AH196" s="130"/>
      <c r="AI196" s="130"/>
      <c r="AJ196" s="130"/>
      <c r="AK196" s="130"/>
      <c r="AL196" s="130"/>
      <c r="AM196" s="130"/>
      <c r="AN196" s="130"/>
      <c r="AO196" s="130"/>
      <c r="AP196" s="130"/>
      <c r="AQ196" s="130"/>
      <c r="AR196" s="130"/>
      <c r="AS196" s="130"/>
      <c r="AT196" s="130"/>
      <c r="AU196" s="130"/>
      <c r="AV196" s="130"/>
      <c r="AW196" s="130"/>
      <c r="AX196" s="130"/>
      <c r="AY196" s="130"/>
      <c r="AZ196" s="130"/>
      <c r="BA196" s="130"/>
      <c r="BB196" s="130"/>
      <c r="BC196" s="130"/>
      <c r="BD196" s="130"/>
      <c r="BE196" s="130"/>
      <c r="BF196" s="130"/>
      <c r="BG196" s="130"/>
      <c r="BH196" s="130"/>
      <c r="BI196" s="130"/>
      <c r="BJ196" s="130"/>
      <c r="BK196" s="130"/>
      <c r="BL196" s="130"/>
      <c r="BM196" s="130"/>
      <c r="BN196" s="130"/>
      <c r="BO196" s="130"/>
      <c r="BP196" s="130"/>
      <c r="BQ196" s="130"/>
      <c r="BR196" s="130"/>
      <c r="BS196" s="130"/>
      <c r="BT196" s="130"/>
      <c r="BU196" s="130"/>
      <c r="BV196" s="130"/>
      <c r="BW196" s="130"/>
      <c r="BX196" s="130"/>
      <c r="BY196" s="130"/>
      <c r="BZ196" s="130"/>
      <c r="CA196" s="130"/>
      <c r="CB196" s="130"/>
      <c r="CC196" s="130"/>
      <c r="CD196" s="130"/>
      <c r="CE196" s="130"/>
      <c r="CF196" s="130"/>
      <c r="CG196" s="130"/>
      <c r="CH196" s="130"/>
      <c r="CI196" s="130"/>
      <c r="CJ196" s="130"/>
      <c r="CK196" s="130"/>
      <c r="CL196" s="130"/>
      <c r="CM196" s="130"/>
      <c r="CN196" s="130"/>
      <c r="CO196" s="130"/>
      <c r="CP196" s="130"/>
      <c r="CQ196" s="130"/>
      <c r="CR196" s="130"/>
      <c r="CS196" s="130"/>
      <c r="CT196" s="130"/>
      <c r="CU196" s="130"/>
      <c r="CV196" s="130"/>
      <c r="CW196" s="130"/>
      <c r="CX196" s="130"/>
      <c r="CY196" s="130"/>
      <c r="CZ196" s="130"/>
      <c r="DA196" s="130"/>
      <c r="DB196" s="130"/>
      <c r="DC196" s="130"/>
      <c r="DD196" s="130"/>
      <c r="DE196" s="130"/>
      <c r="DF196" s="130"/>
      <c r="DG196" s="130"/>
      <c r="DH196" s="130"/>
      <c r="DI196" s="130"/>
      <c r="DJ196" s="130"/>
      <c r="DK196" s="130"/>
      <c r="DL196" s="130"/>
      <c r="DM196" s="130"/>
      <c r="DN196" s="130"/>
      <c r="DO196" s="130"/>
      <c r="DP196" s="130"/>
      <c r="DQ196" s="130"/>
      <c r="DR196" s="130"/>
      <c r="DS196" s="130"/>
      <c r="DT196" s="130"/>
      <c r="DU196" s="130"/>
      <c r="DV196" s="130"/>
      <c r="DW196" s="130"/>
      <c r="DX196" s="130"/>
      <c r="DY196" s="130"/>
      <c r="DZ196" s="130"/>
      <c r="EA196" s="130"/>
      <c r="EB196" s="130"/>
      <c r="EC196" s="130"/>
      <c r="ED196" s="130"/>
      <c r="EE196" s="130"/>
      <c r="EF196" s="130"/>
      <c r="EG196" s="130"/>
      <c r="EH196" s="130"/>
      <c r="EI196" s="130"/>
      <c r="EJ196" s="130"/>
      <c r="EK196" s="130"/>
      <c r="EL196" s="130"/>
      <c r="EM196" s="130"/>
      <c r="EN196" s="130"/>
      <c r="EO196" s="130"/>
      <c r="EP196" s="130"/>
      <c r="EQ196" s="130"/>
      <c r="ER196" s="130"/>
      <c r="ES196" s="130"/>
      <c r="ET196" s="130"/>
      <c r="EU196" s="130"/>
      <c r="EV196" s="130"/>
      <c r="EW196" s="130"/>
      <c r="EX196" s="130"/>
      <c r="EY196" s="130"/>
      <c r="EZ196" s="130"/>
      <c r="FA196" s="130"/>
      <c r="FB196" s="130"/>
      <c r="FC196" s="130"/>
      <c r="FD196" s="130"/>
      <c r="FE196" s="130"/>
      <c r="FF196" s="130"/>
      <c r="FG196" s="130"/>
      <c r="FH196" s="130"/>
      <c r="FI196" s="130"/>
      <c r="FJ196" s="130"/>
      <c r="FK196" s="130"/>
      <c r="FL196" s="130"/>
      <c r="FM196" s="130"/>
      <c r="FN196" s="130"/>
    </row>
    <row r="197" spans="1:170" s="216" customFormat="1" ht="16.5" thickTop="1">
      <c r="A197" s="195" t="s">
        <v>321</v>
      </c>
      <c r="B197" s="17" t="s">
        <v>39</v>
      </c>
      <c r="C197" s="197"/>
      <c r="D197" s="196" t="s">
        <v>40</v>
      </c>
      <c r="E197" s="552" t="s">
        <v>41</v>
      </c>
      <c r="F197" s="17" t="s">
        <v>13</v>
      </c>
      <c r="G197" s="572" t="s">
        <v>13</v>
      </c>
      <c r="H197" s="19" t="s">
        <v>13</v>
      </c>
      <c r="I197" s="283" t="s">
        <v>13</v>
      </c>
      <c r="K197" s="130"/>
      <c r="L197" s="130"/>
      <c r="M197" s="130"/>
      <c r="N197" s="130"/>
      <c r="O197" s="130"/>
      <c r="P197" s="130"/>
      <c r="Q197" s="130"/>
      <c r="R197" s="130"/>
      <c r="S197" s="130"/>
      <c r="T197" s="130"/>
      <c r="U197" s="130"/>
      <c r="V197" s="130"/>
      <c r="W197" s="130"/>
      <c r="X197" s="130"/>
      <c r="Y197" s="130"/>
      <c r="Z197" s="130"/>
      <c r="AA197" s="130"/>
      <c r="AB197" s="130"/>
      <c r="AC197" s="130"/>
      <c r="AD197" s="130"/>
      <c r="AE197" s="130"/>
      <c r="AF197" s="130"/>
      <c r="AG197" s="130"/>
      <c r="AH197" s="130"/>
      <c r="AI197" s="130"/>
      <c r="AJ197" s="130"/>
      <c r="AK197" s="130"/>
      <c r="AL197" s="130"/>
      <c r="AM197" s="130"/>
      <c r="AN197" s="130"/>
      <c r="AO197" s="130"/>
      <c r="AP197" s="130"/>
      <c r="AQ197" s="130"/>
      <c r="AR197" s="130"/>
      <c r="AS197" s="130"/>
      <c r="AT197" s="130"/>
      <c r="AU197" s="130"/>
      <c r="AV197" s="130"/>
      <c r="AW197" s="130"/>
      <c r="AX197" s="130"/>
      <c r="AY197" s="130"/>
      <c r="AZ197" s="130"/>
      <c r="BA197" s="130"/>
      <c r="BB197" s="130"/>
      <c r="BC197" s="130"/>
      <c r="BD197" s="130"/>
      <c r="BE197" s="130"/>
      <c r="BF197" s="130"/>
      <c r="BG197" s="130"/>
      <c r="BH197" s="130"/>
      <c r="BI197" s="130"/>
      <c r="BJ197" s="130"/>
      <c r="BK197" s="130"/>
      <c r="BL197" s="130"/>
      <c r="BM197" s="130"/>
      <c r="BN197" s="130"/>
      <c r="BO197" s="130"/>
      <c r="BP197" s="130"/>
      <c r="BQ197" s="130"/>
      <c r="BR197" s="130"/>
      <c r="BS197" s="130"/>
      <c r="BT197" s="130"/>
      <c r="BU197" s="130"/>
      <c r="BV197" s="130"/>
      <c r="BW197" s="130"/>
      <c r="BX197" s="130"/>
      <c r="BY197" s="130"/>
      <c r="BZ197" s="130"/>
      <c r="CA197" s="130"/>
      <c r="CB197" s="130"/>
      <c r="CC197" s="130"/>
      <c r="CD197" s="130"/>
      <c r="CE197" s="130"/>
      <c r="CF197" s="130"/>
      <c r="CG197" s="130"/>
      <c r="CH197" s="130"/>
      <c r="CI197" s="130"/>
      <c r="CJ197" s="130"/>
      <c r="CK197" s="130"/>
      <c r="CL197" s="130"/>
      <c r="CM197" s="130"/>
      <c r="CN197" s="130"/>
      <c r="CO197" s="130"/>
      <c r="CP197" s="130"/>
      <c r="CQ197" s="130"/>
      <c r="CR197" s="130"/>
      <c r="CS197" s="130"/>
      <c r="CT197" s="130"/>
      <c r="CU197" s="130"/>
      <c r="CV197" s="130"/>
      <c r="CW197" s="130"/>
      <c r="CX197" s="130"/>
      <c r="CY197" s="130"/>
      <c r="CZ197" s="130"/>
      <c r="DA197" s="130"/>
      <c r="DB197" s="130"/>
      <c r="DC197" s="130"/>
      <c r="DD197" s="130"/>
      <c r="DE197" s="130"/>
      <c r="DF197" s="130"/>
      <c r="DG197" s="130"/>
      <c r="DH197" s="130"/>
      <c r="DI197" s="130"/>
      <c r="DJ197" s="130"/>
      <c r="DK197" s="130"/>
      <c r="DL197" s="130"/>
      <c r="DM197" s="130"/>
      <c r="DN197" s="130"/>
      <c r="DO197" s="130"/>
      <c r="DP197" s="130"/>
      <c r="DQ197" s="130"/>
      <c r="DR197" s="130"/>
      <c r="DS197" s="130"/>
      <c r="DT197" s="130"/>
      <c r="DU197" s="130"/>
      <c r="DV197" s="130"/>
      <c r="DW197" s="130"/>
      <c r="DX197" s="130"/>
      <c r="DY197" s="130"/>
      <c r="DZ197" s="130"/>
      <c r="EA197" s="130"/>
      <c r="EB197" s="130"/>
      <c r="EC197" s="130"/>
      <c r="ED197" s="130"/>
      <c r="EE197" s="130"/>
      <c r="EF197" s="130"/>
      <c r="EG197" s="130"/>
      <c r="EH197" s="130"/>
      <c r="EI197" s="130"/>
      <c r="EJ197" s="130"/>
      <c r="EK197" s="130"/>
      <c r="EL197" s="130"/>
      <c r="EM197" s="130"/>
      <c r="EN197" s="130"/>
      <c r="EO197" s="130"/>
      <c r="EP197" s="130"/>
      <c r="EQ197" s="130"/>
      <c r="ER197" s="130"/>
      <c r="ES197" s="130"/>
      <c r="ET197" s="130"/>
      <c r="EU197" s="130"/>
      <c r="EV197" s="130"/>
      <c r="EW197" s="130"/>
      <c r="EX197" s="130"/>
      <c r="EY197" s="130"/>
      <c r="EZ197" s="130"/>
      <c r="FA197" s="130"/>
      <c r="FB197" s="130"/>
      <c r="FC197" s="130"/>
      <c r="FD197" s="130"/>
      <c r="FE197" s="130"/>
      <c r="FF197" s="130"/>
      <c r="FG197" s="130"/>
      <c r="FH197" s="130"/>
      <c r="FI197" s="130"/>
      <c r="FJ197" s="130"/>
      <c r="FK197" s="130"/>
      <c r="FL197" s="130"/>
      <c r="FM197" s="130"/>
      <c r="FN197" s="130"/>
    </row>
    <row r="198" spans="1:170" s="216" customFormat="1" ht="13.5" thickBot="1">
      <c r="A198" s="133"/>
      <c r="B198" s="134"/>
      <c r="C198" s="135"/>
      <c r="D198" s="134" t="s">
        <v>42</v>
      </c>
      <c r="E198" s="334" t="s">
        <v>100</v>
      </c>
      <c r="F198" s="134" t="s">
        <v>13</v>
      </c>
      <c r="G198" s="365" t="s">
        <v>13</v>
      </c>
      <c r="H198" s="336" t="s">
        <v>13</v>
      </c>
      <c r="I198" s="295" t="s">
        <v>13</v>
      </c>
      <c r="K198" s="130"/>
      <c r="L198" s="130"/>
      <c r="M198" s="130"/>
      <c r="N198" s="130"/>
      <c r="O198" s="130"/>
      <c r="P198" s="130"/>
      <c r="Q198" s="130"/>
      <c r="R198" s="130"/>
      <c r="S198" s="130"/>
      <c r="T198" s="130"/>
      <c r="U198" s="130"/>
      <c r="V198" s="130"/>
      <c r="W198" s="130"/>
      <c r="X198" s="130"/>
      <c r="Y198" s="130"/>
      <c r="Z198" s="130"/>
      <c r="AA198" s="130"/>
      <c r="AB198" s="130"/>
      <c r="AC198" s="130"/>
      <c r="AD198" s="130"/>
      <c r="AE198" s="130"/>
      <c r="AF198" s="130"/>
      <c r="AG198" s="130"/>
      <c r="AH198" s="130"/>
      <c r="AI198" s="130"/>
      <c r="AJ198" s="130"/>
      <c r="AK198" s="130"/>
      <c r="AL198" s="130"/>
      <c r="AM198" s="130"/>
      <c r="AN198" s="130"/>
      <c r="AO198" s="130"/>
      <c r="AP198" s="130"/>
      <c r="AQ198" s="130"/>
      <c r="AR198" s="130"/>
      <c r="AS198" s="130"/>
      <c r="AT198" s="130"/>
      <c r="AU198" s="130"/>
      <c r="AV198" s="130"/>
      <c r="AW198" s="130"/>
      <c r="AX198" s="130"/>
      <c r="AY198" s="130"/>
      <c r="AZ198" s="130"/>
      <c r="BA198" s="130"/>
      <c r="BB198" s="130"/>
      <c r="BC198" s="130"/>
      <c r="BD198" s="130"/>
      <c r="BE198" s="130"/>
      <c r="BF198" s="130"/>
      <c r="BG198" s="130"/>
      <c r="BH198" s="130"/>
      <c r="BI198" s="130"/>
      <c r="BJ198" s="130"/>
      <c r="BK198" s="130"/>
      <c r="BL198" s="130"/>
      <c r="BM198" s="130"/>
      <c r="BN198" s="130"/>
      <c r="BO198" s="130"/>
      <c r="BP198" s="130"/>
      <c r="BQ198" s="130"/>
      <c r="BR198" s="130"/>
      <c r="BS198" s="130"/>
      <c r="BT198" s="130"/>
      <c r="BU198" s="130"/>
      <c r="BV198" s="130"/>
      <c r="BW198" s="130"/>
      <c r="BX198" s="130"/>
      <c r="BY198" s="130"/>
      <c r="BZ198" s="130"/>
      <c r="CA198" s="130"/>
      <c r="CB198" s="130"/>
      <c r="CC198" s="130"/>
      <c r="CD198" s="130"/>
      <c r="CE198" s="130"/>
      <c r="CF198" s="130"/>
      <c r="CG198" s="130"/>
      <c r="CH198" s="130"/>
      <c r="CI198" s="130"/>
      <c r="CJ198" s="130"/>
      <c r="CK198" s="130"/>
      <c r="CL198" s="130"/>
      <c r="CM198" s="130"/>
      <c r="CN198" s="130"/>
      <c r="CO198" s="130"/>
      <c r="CP198" s="130"/>
      <c r="CQ198" s="130"/>
      <c r="CR198" s="130"/>
      <c r="CS198" s="130"/>
      <c r="CT198" s="130"/>
      <c r="CU198" s="130"/>
      <c r="CV198" s="130"/>
      <c r="CW198" s="130"/>
      <c r="CX198" s="130"/>
      <c r="CY198" s="130"/>
      <c r="CZ198" s="130"/>
      <c r="DA198" s="130"/>
      <c r="DB198" s="130"/>
      <c r="DC198" s="130"/>
      <c r="DD198" s="130"/>
      <c r="DE198" s="130"/>
      <c r="DF198" s="130"/>
      <c r="DG198" s="130"/>
      <c r="DH198" s="130"/>
      <c r="DI198" s="130"/>
      <c r="DJ198" s="130"/>
      <c r="DK198" s="130"/>
      <c r="DL198" s="130"/>
      <c r="DM198" s="130"/>
      <c r="DN198" s="130"/>
      <c r="DO198" s="130"/>
      <c r="DP198" s="130"/>
      <c r="DQ198" s="130"/>
      <c r="DR198" s="130"/>
      <c r="DS198" s="130"/>
      <c r="DT198" s="130"/>
      <c r="DU198" s="130"/>
      <c r="DV198" s="130"/>
      <c r="DW198" s="130"/>
      <c r="DX198" s="130"/>
      <c r="DY198" s="130"/>
      <c r="DZ198" s="130"/>
      <c r="EA198" s="130"/>
      <c r="EB198" s="130"/>
      <c r="EC198" s="130"/>
      <c r="ED198" s="130"/>
      <c r="EE198" s="130"/>
      <c r="EF198" s="130"/>
      <c r="EG198" s="130"/>
      <c r="EH198" s="130"/>
      <c r="EI198" s="130"/>
      <c r="EJ198" s="130"/>
      <c r="EK198" s="130"/>
      <c r="EL198" s="130"/>
      <c r="EM198" s="130"/>
      <c r="EN198" s="130"/>
      <c r="EO198" s="130"/>
      <c r="EP198" s="130"/>
      <c r="EQ198" s="130"/>
      <c r="ER198" s="130"/>
      <c r="ES198" s="130"/>
      <c r="ET198" s="130"/>
      <c r="EU198" s="130"/>
      <c r="EV198" s="130"/>
      <c r="EW198" s="130"/>
      <c r="EX198" s="130"/>
      <c r="EY198" s="130"/>
      <c r="EZ198" s="130"/>
      <c r="FA198" s="130"/>
      <c r="FB198" s="130"/>
      <c r="FC198" s="130"/>
      <c r="FD198" s="130"/>
      <c r="FE198" s="130"/>
      <c r="FF198" s="130"/>
      <c r="FG198" s="130"/>
      <c r="FH198" s="130"/>
      <c r="FI198" s="130"/>
      <c r="FJ198" s="130"/>
      <c r="FK198" s="130"/>
      <c r="FL198" s="130"/>
      <c r="FM198" s="130"/>
      <c r="FN198" s="130"/>
    </row>
    <row r="199" spans="1:170" s="216" customFormat="1" ht="26.25" thickTop="1">
      <c r="A199" s="192">
        <v>64</v>
      </c>
      <c r="B199" s="366"/>
      <c r="C199" s="367"/>
      <c r="D199" s="332"/>
      <c r="E199" s="378" t="s">
        <v>153</v>
      </c>
      <c r="F199" s="205" t="s">
        <v>21</v>
      </c>
      <c r="G199" s="328">
        <f>G200</f>
        <v>580</v>
      </c>
      <c r="H199" s="194"/>
      <c r="I199" s="270"/>
      <c r="K199" s="130"/>
      <c r="L199" s="130"/>
      <c r="M199" s="130"/>
      <c r="N199" s="130"/>
      <c r="O199" s="130"/>
      <c r="P199" s="130"/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0"/>
      <c r="AB199" s="130"/>
      <c r="AC199" s="130"/>
      <c r="AD199" s="130"/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0"/>
      <c r="AP199" s="130"/>
      <c r="AQ199" s="130"/>
      <c r="AR199" s="130"/>
      <c r="AS199" s="130"/>
      <c r="AT199" s="130"/>
      <c r="AU199" s="130"/>
      <c r="AV199" s="130"/>
      <c r="AW199" s="130"/>
      <c r="AX199" s="130"/>
      <c r="AY199" s="130"/>
      <c r="AZ199" s="130"/>
      <c r="BA199" s="130"/>
      <c r="BB199" s="130"/>
      <c r="BC199" s="130"/>
      <c r="BD199" s="130"/>
      <c r="BE199" s="130"/>
      <c r="BF199" s="130"/>
      <c r="BG199" s="130"/>
      <c r="BH199" s="130"/>
      <c r="BI199" s="130"/>
      <c r="BJ199" s="130"/>
      <c r="BK199" s="130"/>
      <c r="BL199" s="130"/>
      <c r="BM199" s="130"/>
      <c r="BN199" s="130"/>
      <c r="BO199" s="130"/>
      <c r="BP199" s="130"/>
      <c r="BQ199" s="130"/>
      <c r="BR199" s="130"/>
      <c r="BS199" s="130"/>
      <c r="BT199" s="130"/>
      <c r="BU199" s="130"/>
      <c r="BV199" s="130"/>
      <c r="BW199" s="130"/>
      <c r="BX199" s="130"/>
      <c r="BY199" s="130"/>
      <c r="BZ199" s="130"/>
      <c r="CA199" s="130"/>
      <c r="CB199" s="130"/>
      <c r="CC199" s="130"/>
      <c r="CD199" s="130"/>
      <c r="CE199" s="130"/>
      <c r="CF199" s="130"/>
      <c r="CG199" s="130"/>
      <c r="CH199" s="130"/>
      <c r="CI199" s="130"/>
      <c r="CJ199" s="130"/>
      <c r="CK199" s="130"/>
      <c r="CL199" s="130"/>
      <c r="CM199" s="130"/>
      <c r="CN199" s="130"/>
      <c r="CO199" s="130"/>
      <c r="CP199" s="130"/>
      <c r="CQ199" s="130"/>
      <c r="CR199" s="130"/>
      <c r="CS199" s="130"/>
      <c r="CT199" s="130"/>
      <c r="CU199" s="130"/>
      <c r="CV199" s="130"/>
      <c r="CW199" s="130"/>
      <c r="CX199" s="130"/>
      <c r="CY199" s="130"/>
      <c r="CZ199" s="130"/>
      <c r="DA199" s="130"/>
      <c r="DB199" s="130"/>
      <c r="DC199" s="130"/>
      <c r="DD199" s="130"/>
      <c r="DE199" s="130"/>
      <c r="DF199" s="130"/>
      <c r="DG199" s="130"/>
      <c r="DH199" s="130"/>
      <c r="DI199" s="130"/>
      <c r="DJ199" s="130"/>
      <c r="DK199" s="130"/>
      <c r="DL199" s="130"/>
      <c r="DM199" s="130"/>
      <c r="DN199" s="130"/>
      <c r="DO199" s="130"/>
      <c r="DP199" s="130"/>
      <c r="DQ199" s="130"/>
      <c r="DR199" s="130"/>
      <c r="DS199" s="130"/>
      <c r="DT199" s="130"/>
      <c r="DU199" s="130"/>
      <c r="DV199" s="130"/>
      <c r="DW199" s="130"/>
      <c r="DX199" s="130"/>
      <c r="DY199" s="130"/>
      <c r="DZ199" s="130"/>
      <c r="EA199" s="130"/>
      <c r="EB199" s="130"/>
      <c r="EC199" s="130"/>
      <c r="ED199" s="130"/>
      <c r="EE199" s="130"/>
      <c r="EF199" s="130"/>
      <c r="EG199" s="130"/>
      <c r="EH199" s="130"/>
      <c r="EI199" s="130"/>
      <c r="EJ199" s="130"/>
      <c r="EK199" s="130"/>
      <c r="EL199" s="130"/>
      <c r="EM199" s="130"/>
      <c r="EN199" s="130"/>
      <c r="EO199" s="130"/>
      <c r="EP199" s="130"/>
      <c r="EQ199" s="130"/>
      <c r="ER199" s="130"/>
      <c r="ES199" s="130"/>
      <c r="ET199" s="130"/>
      <c r="EU199" s="130"/>
      <c r="EV199" s="130"/>
      <c r="EW199" s="130"/>
      <c r="EX199" s="130"/>
      <c r="EY199" s="130"/>
      <c r="EZ199" s="130"/>
      <c r="FA199" s="130"/>
      <c r="FB199" s="130"/>
      <c r="FC199" s="130"/>
      <c r="FD199" s="130"/>
      <c r="FE199" s="130"/>
      <c r="FF199" s="130"/>
      <c r="FG199" s="130"/>
      <c r="FH199" s="130"/>
      <c r="FI199" s="130"/>
      <c r="FJ199" s="130"/>
      <c r="FK199" s="130"/>
      <c r="FL199" s="130"/>
      <c r="FM199" s="130"/>
      <c r="FN199" s="130"/>
    </row>
    <row r="200" spans="1:170" s="216" customFormat="1">
      <c r="A200" s="183"/>
      <c r="B200" s="368"/>
      <c r="C200" s="173" t="s">
        <v>116</v>
      </c>
      <c r="D200" s="342"/>
      <c r="E200" s="173" t="s">
        <v>189</v>
      </c>
      <c r="F200" s="191" t="s">
        <v>54</v>
      </c>
      <c r="G200" s="174">
        <v>580</v>
      </c>
      <c r="H200" s="190"/>
      <c r="I200" s="296"/>
      <c r="K200" s="130"/>
      <c r="L200" s="130"/>
      <c r="M200" s="130"/>
      <c r="N200" s="130"/>
      <c r="O200" s="130"/>
      <c r="P200" s="130"/>
      <c r="Q200" s="130"/>
      <c r="R200" s="130"/>
      <c r="S200" s="130"/>
      <c r="T200" s="130"/>
      <c r="U200" s="130"/>
      <c r="V200" s="130"/>
      <c r="W200" s="130"/>
      <c r="X200" s="130"/>
      <c r="Y200" s="130"/>
      <c r="Z200" s="130"/>
      <c r="AA200" s="130"/>
      <c r="AB200" s="130"/>
      <c r="AC200" s="130"/>
      <c r="AD200" s="130"/>
      <c r="AE200" s="130"/>
      <c r="AF200" s="130"/>
      <c r="AG200" s="130"/>
      <c r="AH200" s="130"/>
      <c r="AI200" s="130"/>
      <c r="AJ200" s="130"/>
      <c r="AK200" s="130"/>
      <c r="AL200" s="130"/>
      <c r="AM200" s="130"/>
      <c r="AN200" s="130"/>
      <c r="AO200" s="130"/>
      <c r="AP200" s="130"/>
      <c r="AQ200" s="130"/>
      <c r="AR200" s="130"/>
      <c r="AS200" s="130"/>
      <c r="AT200" s="130"/>
      <c r="AU200" s="130"/>
      <c r="AV200" s="130"/>
      <c r="AW200" s="130"/>
      <c r="AX200" s="130"/>
      <c r="AY200" s="130"/>
      <c r="AZ200" s="130"/>
      <c r="BA200" s="130"/>
      <c r="BB200" s="130"/>
      <c r="BC200" s="130"/>
      <c r="BD200" s="130"/>
      <c r="BE200" s="130"/>
      <c r="BF200" s="130"/>
      <c r="BG200" s="130"/>
      <c r="BH200" s="130"/>
      <c r="BI200" s="130"/>
      <c r="BJ200" s="130"/>
      <c r="BK200" s="130"/>
      <c r="BL200" s="130"/>
      <c r="BM200" s="130"/>
      <c r="BN200" s="130"/>
      <c r="BO200" s="130"/>
      <c r="BP200" s="130"/>
      <c r="BQ200" s="130"/>
      <c r="BR200" s="130"/>
      <c r="BS200" s="130"/>
      <c r="BT200" s="130"/>
      <c r="BU200" s="130"/>
      <c r="BV200" s="130"/>
      <c r="BW200" s="130"/>
      <c r="BX200" s="130"/>
      <c r="BY200" s="130"/>
      <c r="BZ200" s="130"/>
      <c r="CA200" s="130"/>
      <c r="CB200" s="130"/>
      <c r="CC200" s="130"/>
      <c r="CD200" s="130"/>
      <c r="CE200" s="130"/>
      <c r="CF200" s="130"/>
      <c r="CG200" s="130"/>
      <c r="CH200" s="130"/>
      <c r="CI200" s="130"/>
      <c r="CJ200" s="130"/>
      <c r="CK200" s="130"/>
      <c r="CL200" s="130"/>
      <c r="CM200" s="130"/>
      <c r="CN200" s="130"/>
      <c r="CO200" s="130"/>
      <c r="CP200" s="130"/>
      <c r="CQ200" s="130"/>
      <c r="CR200" s="130"/>
      <c r="CS200" s="130"/>
      <c r="CT200" s="130"/>
      <c r="CU200" s="130"/>
      <c r="CV200" s="130"/>
      <c r="CW200" s="130"/>
      <c r="CX200" s="130"/>
      <c r="CY200" s="130"/>
      <c r="CZ200" s="130"/>
      <c r="DA200" s="130"/>
      <c r="DB200" s="130"/>
      <c r="DC200" s="130"/>
      <c r="DD200" s="130"/>
      <c r="DE200" s="130"/>
      <c r="DF200" s="130"/>
      <c r="DG200" s="130"/>
      <c r="DH200" s="130"/>
      <c r="DI200" s="130"/>
      <c r="DJ200" s="130"/>
      <c r="DK200" s="130"/>
      <c r="DL200" s="130"/>
      <c r="DM200" s="130"/>
      <c r="DN200" s="130"/>
      <c r="DO200" s="130"/>
      <c r="DP200" s="130"/>
      <c r="DQ200" s="130"/>
      <c r="DR200" s="130"/>
      <c r="DS200" s="130"/>
      <c r="DT200" s="130"/>
      <c r="DU200" s="130"/>
      <c r="DV200" s="130"/>
      <c r="DW200" s="130"/>
      <c r="DX200" s="130"/>
      <c r="DY200" s="130"/>
      <c r="DZ200" s="130"/>
      <c r="EA200" s="130"/>
      <c r="EB200" s="130"/>
      <c r="EC200" s="130"/>
      <c r="ED200" s="130"/>
      <c r="EE200" s="130"/>
      <c r="EF200" s="130"/>
      <c r="EG200" s="130"/>
      <c r="EH200" s="130"/>
      <c r="EI200" s="130"/>
      <c r="EJ200" s="130"/>
      <c r="EK200" s="130"/>
      <c r="EL200" s="130"/>
      <c r="EM200" s="130"/>
      <c r="EN200" s="130"/>
      <c r="EO200" s="130"/>
      <c r="EP200" s="130"/>
      <c r="EQ200" s="130"/>
      <c r="ER200" s="130"/>
      <c r="ES200" s="130"/>
      <c r="ET200" s="130"/>
      <c r="EU200" s="130"/>
      <c r="EV200" s="130"/>
      <c r="EW200" s="130"/>
      <c r="EX200" s="130"/>
      <c r="EY200" s="130"/>
      <c r="EZ200" s="130"/>
      <c r="FA200" s="130"/>
      <c r="FB200" s="130"/>
      <c r="FC200" s="130"/>
      <c r="FD200" s="130"/>
      <c r="FE200" s="130"/>
      <c r="FF200" s="130"/>
      <c r="FG200" s="130"/>
      <c r="FH200" s="130"/>
      <c r="FI200" s="130"/>
      <c r="FJ200" s="130"/>
      <c r="FK200" s="130"/>
      <c r="FL200" s="130"/>
      <c r="FM200" s="130"/>
      <c r="FN200" s="130"/>
    </row>
    <row r="201" spans="1:170" s="216" customFormat="1" ht="25.5">
      <c r="A201" s="183">
        <v>65</v>
      </c>
      <c r="B201" s="263"/>
      <c r="C201" s="369"/>
      <c r="D201" s="342"/>
      <c r="E201" s="379" t="s">
        <v>154</v>
      </c>
      <c r="F201" s="189" t="s">
        <v>21</v>
      </c>
      <c r="G201" s="343">
        <f>G202</f>
        <v>75</v>
      </c>
      <c r="H201" s="190"/>
      <c r="I201" s="252"/>
      <c r="K201" s="130"/>
      <c r="L201" s="130"/>
      <c r="M201" s="130"/>
      <c r="N201" s="130"/>
      <c r="O201" s="130"/>
      <c r="P201" s="130"/>
      <c r="Q201" s="130"/>
      <c r="R201" s="130"/>
      <c r="S201" s="130"/>
      <c r="T201" s="130"/>
      <c r="U201" s="130"/>
      <c r="V201" s="130"/>
      <c r="W201" s="130"/>
      <c r="X201" s="130"/>
      <c r="Y201" s="130"/>
      <c r="Z201" s="130"/>
      <c r="AA201" s="130"/>
      <c r="AB201" s="130"/>
      <c r="AC201" s="130"/>
      <c r="AD201" s="130"/>
      <c r="AE201" s="130"/>
      <c r="AF201" s="130"/>
      <c r="AG201" s="130"/>
      <c r="AH201" s="130"/>
      <c r="AI201" s="130"/>
      <c r="AJ201" s="130"/>
      <c r="AK201" s="130"/>
      <c r="AL201" s="130"/>
      <c r="AM201" s="130"/>
      <c r="AN201" s="130"/>
      <c r="AO201" s="130"/>
      <c r="AP201" s="130"/>
      <c r="AQ201" s="130"/>
      <c r="AR201" s="130"/>
      <c r="AS201" s="130"/>
      <c r="AT201" s="130"/>
      <c r="AU201" s="130"/>
      <c r="AV201" s="130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0"/>
      <c r="BG201" s="130"/>
      <c r="BH201" s="130"/>
      <c r="BI201" s="130"/>
      <c r="BJ201" s="130"/>
      <c r="BK201" s="130"/>
      <c r="BL201" s="130"/>
      <c r="BM201" s="130"/>
      <c r="BN201" s="130"/>
      <c r="BO201" s="130"/>
      <c r="BP201" s="130"/>
      <c r="BQ201" s="130"/>
      <c r="BR201" s="130"/>
      <c r="BS201" s="130"/>
      <c r="BT201" s="130"/>
      <c r="BU201" s="130"/>
      <c r="BV201" s="130"/>
      <c r="BW201" s="130"/>
      <c r="BX201" s="130"/>
      <c r="BY201" s="130"/>
      <c r="BZ201" s="130"/>
      <c r="CA201" s="130"/>
      <c r="CB201" s="130"/>
      <c r="CC201" s="130"/>
      <c r="CD201" s="130"/>
      <c r="CE201" s="130"/>
      <c r="CF201" s="130"/>
      <c r="CG201" s="130"/>
      <c r="CH201" s="130"/>
      <c r="CI201" s="130"/>
      <c r="CJ201" s="130"/>
      <c r="CK201" s="130"/>
      <c r="CL201" s="130"/>
      <c r="CM201" s="130"/>
      <c r="CN201" s="130"/>
      <c r="CO201" s="130"/>
      <c r="CP201" s="130"/>
      <c r="CQ201" s="130"/>
      <c r="CR201" s="130"/>
      <c r="CS201" s="130"/>
      <c r="CT201" s="130"/>
      <c r="CU201" s="130"/>
      <c r="CV201" s="130"/>
      <c r="CW201" s="130"/>
      <c r="CX201" s="130"/>
      <c r="CY201" s="130"/>
      <c r="CZ201" s="130"/>
      <c r="DA201" s="130"/>
      <c r="DB201" s="130"/>
      <c r="DC201" s="130"/>
      <c r="DD201" s="130"/>
      <c r="DE201" s="130"/>
      <c r="DF201" s="130"/>
      <c r="DG201" s="130"/>
      <c r="DH201" s="130"/>
      <c r="DI201" s="130"/>
      <c r="DJ201" s="130"/>
      <c r="DK201" s="130"/>
      <c r="DL201" s="130"/>
      <c r="DM201" s="130"/>
      <c r="DN201" s="130"/>
      <c r="DO201" s="130"/>
      <c r="DP201" s="130"/>
      <c r="DQ201" s="130"/>
      <c r="DR201" s="130"/>
      <c r="DS201" s="130"/>
      <c r="DT201" s="130"/>
      <c r="DU201" s="130"/>
      <c r="DV201" s="130"/>
      <c r="DW201" s="130"/>
      <c r="DX201" s="130"/>
      <c r="DY201" s="130"/>
      <c r="DZ201" s="130"/>
      <c r="EA201" s="130"/>
      <c r="EB201" s="130"/>
      <c r="EC201" s="130"/>
      <c r="ED201" s="130"/>
      <c r="EE201" s="130"/>
      <c r="EF201" s="130"/>
      <c r="EG201" s="130"/>
      <c r="EH201" s="130"/>
      <c r="EI201" s="130"/>
      <c r="EJ201" s="130"/>
      <c r="EK201" s="130"/>
      <c r="EL201" s="130"/>
      <c r="EM201" s="130"/>
      <c r="EN201" s="130"/>
      <c r="EO201" s="130"/>
      <c r="EP201" s="130"/>
      <c r="EQ201" s="130"/>
      <c r="ER201" s="130"/>
      <c r="ES201" s="130"/>
      <c r="ET201" s="130"/>
      <c r="EU201" s="130"/>
      <c r="EV201" s="130"/>
      <c r="EW201" s="130"/>
      <c r="EX201" s="130"/>
      <c r="EY201" s="130"/>
      <c r="EZ201" s="130"/>
      <c r="FA201" s="130"/>
      <c r="FB201" s="130"/>
      <c r="FC201" s="130"/>
      <c r="FD201" s="130"/>
      <c r="FE201" s="130"/>
      <c r="FF201" s="130"/>
      <c r="FG201" s="130"/>
      <c r="FH201" s="130"/>
      <c r="FI201" s="130"/>
      <c r="FJ201" s="130"/>
      <c r="FK201" s="130"/>
      <c r="FL201" s="130"/>
      <c r="FM201" s="130"/>
      <c r="FN201" s="130"/>
    </row>
    <row r="202" spans="1:170" s="216" customFormat="1">
      <c r="A202" s="253"/>
      <c r="B202" s="579"/>
      <c r="C202" s="404" t="s">
        <v>152</v>
      </c>
      <c r="D202" s="577"/>
      <c r="E202" s="404" t="s">
        <v>190</v>
      </c>
      <c r="F202" s="580" t="s">
        <v>54</v>
      </c>
      <c r="G202" s="409">
        <v>75</v>
      </c>
      <c r="H202" s="406"/>
      <c r="I202" s="581"/>
      <c r="K202" s="130"/>
      <c r="L202" s="130"/>
      <c r="M202" s="130"/>
      <c r="N202" s="130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0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0"/>
      <c r="AQ202" s="130"/>
      <c r="AR202" s="130"/>
      <c r="AS202" s="130"/>
      <c r="AT202" s="130"/>
      <c r="AU202" s="130"/>
      <c r="AV202" s="130"/>
      <c r="AW202" s="130"/>
      <c r="AX202" s="130"/>
      <c r="AY202" s="130"/>
      <c r="AZ202" s="130"/>
      <c r="BA202" s="130"/>
      <c r="BB202" s="130"/>
      <c r="BC202" s="130"/>
      <c r="BD202" s="130"/>
      <c r="BE202" s="130"/>
      <c r="BF202" s="130"/>
      <c r="BG202" s="130"/>
      <c r="BH202" s="130"/>
      <c r="BI202" s="130"/>
      <c r="BJ202" s="130"/>
      <c r="BK202" s="130"/>
      <c r="BL202" s="130"/>
      <c r="BM202" s="130"/>
      <c r="BN202" s="130"/>
      <c r="BO202" s="130"/>
      <c r="BP202" s="130"/>
      <c r="BQ202" s="130"/>
      <c r="BR202" s="130"/>
      <c r="BS202" s="130"/>
      <c r="BT202" s="130"/>
      <c r="BU202" s="130"/>
      <c r="BV202" s="130"/>
      <c r="BW202" s="130"/>
      <c r="BX202" s="130"/>
      <c r="BY202" s="130"/>
      <c r="BZ202" s="130"/>
      <c r="CA202" s="130"/>
      <c r="CB202" s="130"/>
      <c r="CC202" s="130"/>
      <c r="CD202" s="130"/>
      <c r="CE202" s="130"/>
      <c r="CF202" s="130"/>
      <c r="CG202" s="130"/>
      <c r="CH202" s="130"/>
      <c r="CI202" s="130"/>
      <c r="CJ202" s="130"/>
      <c r="CK202" s="130"/>
      <c r="CL202" s="130"/>
      <c r="CM202" s="130"/>
      <c r="CN202" s="130"/>
      <c r="CO202" s="130"/>
      <c r="CP202" s="130"/>
      <c r="CQ202" s="130"/>
      <c r="CR202" s="130"/>
      <c r="CS202" s="130"/>
      <c r="CT202" s="130"/>
      <c r="CU202" s="130"/>
      <c r="CV202" s="130"/>
      <c r="CW202" s="130"/>
      <c r="CX202" s="130"/>
      <c r="CY202" s="130"/>
      <c r="CZ202" s="130"/>
      <c r="DA202" s="130"/>
      <c r="DB202" s="130"/>
      <c r="DC202" s="130"/>
      <c r="DD202" s="130"/>
      <c r="DE202" s="130"/>
      <c r="DF202" s="130"/>
      <c r="DG202" s="130"/>
      <c r="DH202" s="130"/>
      <c r="DI202" s="130"/>
      <c r="DJ202" s="130"/>
      <c r="DK202" s="130"/>
      <c r="DL202" s="130"/>
      <c r="DM202" s="130"/>
      <c r="DN202" s="130"/>
      <c r="DO202" s="130"/>
      <c r="DP202" s="130"/>
      <c r="DQ202" s="130"/>
      <c r="DR202" s="130"/>
      <c r="DS202" s="130"/>
      <c r="DT202" s="130"/>
      <c r="DU202" s="130"/>
      <c r="DV202" s="130"/>
      <c r="DW202" s="130"/>
      <c r="DX202" s="130"/>
      <c r="DY202" s="130"/>
      <c r="DZ202" s="130"/>
      <c r="EA202" s="130"/>
      <c r="EB202" s="130"/>
      <c r="EC202" s="130"/>
      <c r="ED202" s="130"/>
      <c r="EE202" s="130"/>
      <c r="EF202" s="130"/>
      <c r="EG202" s="130"/>
      <c r="EH202" s="130"/>
      <c r="EI202" s="130"/>
      <c r="EJ202" s="130"/>
      <c r="EK202" s="130"/>
      <c r="EL202" s="130"/>
      <c r="EM202" s="130"/>
      <c r="EN202" s="130"/>
      <c r="EO202" s="130"/>
      <c r="EP202" s="130"/>
      <c r="EQ202" s="130"/>
      <c r="ER202" s="130"/>
      <c r="ES202" s="130"/>
      <c r="ET202" s="130"/>
      <c r="EU202" s="130"/>
      <c r="EV202" s="130"/>
      <c r="EW202" s="130"/>
      <c r="EX202" s="130"/>
      <c r="EY202" s="130"/>
      <c r="EZ202" s="130"/>
      <c r="FA202" s="130"/>
      <c r="FB202" s="130"/>
      <c r="FC202" s="130"/>
      <c r="FD202" s="130"/>
      <c r="FE202" s="130"/>
      <c r="FF202" s="130"/>
      <c r="FG202" s="130"/>
      <c r="FH202" s="130"/>
      <c r="FI202" s="130"/>
      <c r="FJ202" s="130"/>
      <c r="FK202" s="130"/>
      <c r="FL202" s="130"/>
      <c r="FM202" s="130"/>
      <c r="FN202" s="130"/>
    </row>
    <row r="203" spans="1:170" s="216" customFormat="1">
      <c r="A203" s="382">
        <v>66</v>
      </c>
      <c r="B203" s="582"/>
      <c r="C203" s="583"/>
      <c r="D203" s="392"/>
      <c r="E203" s="584" t="s">
        <v>202</v>
      </c>
      <c r="F203" s="426" t="s">
        <v>156</v>
      </c>
      <c r="G203" s="393">
        <f>G204</f>
        <v>8</v>
      </c>
      <c r="H203" s="388"/>
      <c r="I203" s="389"/>
      <c r="K203" s="130"/>
      <c r="L203" s="130"/>
      <c r="M203" s="130"/>
      <c r="N203" s="130"/>
      <c r="O203" s="130"/>
      <c r="P203" s="130"/>
      <c r="Q203" s="130"/>
      <c r="R203" s="130"/>
      <c r="S203" s="130"/>
      <c r="T203" s="130"/>
      <c r="U203" s="130"/>
      <c r="V203" s="130"/>
      <c r="W203" s="130"/>
      <c r="X203" s="130"/>
      <c r="Y203" s="130"/>
      <c r="Z203" s="130"/>
      <c r="AA203" s="130"/>
      <c r="AB203" s="130"/>
      <c r="AC203" s="130"/>
      <c r="AD203" s="130"/>
      <c r="AE203" s="130"/>
      <c r="AF203" s="130"/>
      <c r="AG203" s="130"/>
      <c r="AH203" s="130"/>
      <c r="AI203" s="130"/>
      <c r="AJ203" s="130"/>
      <c r="AK203" s="130"/>
      <c r="AL203" s="130"/>
      <c r="AM203" s="130"/>
      <c r="AN203" s="130"/>
      <c r="AO203" s="130"/>
      <c r="AP203" s="130"/>
      <c r="AQ203" s="130"/>
      <c r="AR203" s="130"/>
      <c r="AS203" s="130"/>
      <c r="AT203" s="130"/>
      <c r="AU203" s="130"/>
      <c r="AV203" s="130"/>
      <c r="AW203" s="130"/>
      <c r="AX203" s="130"/>
      <c r="AY203" s="130"/>
      <c r="AZ203" s="130"/>
      <c r="BA203" s="130"/>
      <c r="BB203" s="130"/>
      <c r="BC203" s="130"/>
      <c r="BD203" s="130"/>
      <c r="BE203" s="130"/>
      <c r="BF203" s="130"/>
      <c r="BG203" s="130"/>
      <c r="BH203" s="130"/>
      <c r="BI203" s="130"/>
      <c r="BJ203" s="130"/>
      <c r="BK203" s="130"/>
      <c r="BL203" s="130"/>
      <c r="BM203" s="130"/>
      <c r="BN203" s="130"/>
      <c r="BO203" s="130"/>
      <c r="BP203" s="130"/>
      <c r="BQ203" s="130"/>
      <c r="BR203" s="130"/>
      <c r="BS203" s="130"/>
      <c r="BT203" s="130"/>
      <c r="BU203" s="130"/>
      <c r="BV203" s="130"/>
      <c r="BW203" s="130"/>
      <c r="BX203" s="130"/>
      <c r="BY203" s="130"/>
      <c r="BZ203" s="130"/>
      <c r="CA203" s="130"/>
      <c r="CB203" s="130"/>
      <c r="CC203" s="130"/>
      <c r="CD203" s="130"/>
      <c r="CE203" s="130"/>
      <c r="CF203" s="130"/>
      <c r="CG203" s="130"/>
      <c r="CH203" s="130"/>
      <c r="CI203" s="130"/>
      <c r="CJ203" s="130"/>
      <c r="CK203" s="130"/>
      <c r="CL203" s="130"/>
      <c r="CM203" s="130"/>
      <c r="CN203" s="130"/>
      <c r="CO203" s="130"/>
      <c r="CP203" s="130"/>
      <c r="CQ203" s="130"/>
      <c r="CR203" s="130"/>
      <c r="CS203" s="130"/>
      <c r="CT203" s="130"/>
      <c r="CU203" s="130"/>
      <c r="CV203" s="130"/>
      <c r="CW203" s="130"/>
      <c r="CX203" s="130"/>
      <c r="CY203" s="130"/>
      <c r="CZ203" s="130"/>
      <c r="DA203" s="130"/>
      <c r="DB203" s="130"/>
      <c r="DC203" s="130"/>
      <c r="DD203" s="130"/>
      <c r="DE203" s="130"/>
      <c r="DF203" s="130"/>
      <c r="DG203" s="130"/>
      <c r="DH203" s="130"/>
      <c r="DI203" s="130"/>
      <c r="DJ203" s="130"/>
      <c r="DK203" s="130"/>
      <c r="DL203" s="130"/>
      <c r="DM203" s="130"/>
      <c r="DN203" s="130"/>
      <c r="DO203" s="130"/>
      <c r="DP203" s="130"/>
      <c r="DQ203" s="130"/>
      <c r="DR203" s="130"/>
      <c r="DS203" s="130"/>
      <c r="DT203" s="130"/>
      <c r="DU203" s="130"/>
      <c r="DV203" s="130"/>
      <c r="DW203" s="130"/>
      <c r="DX203" s="130"/>
      <c r="DY203" s="130"/>
      <c r="DZ203" s="130"/>
      <c r="EA203" s="130"/>
      <c r="EB203" s="130"/>
      <c r="EC203" s="130"/>
      <c r="ED203" s="130"/>
      <c r="EE203" s="130"/>
      <c r="EF203" s="130"/>
      <c r="EG203" s="130"/>
      <c r="EH203" s="130"/>
      <c r="EI203" s="130"/>
      <c r="EJ203" s="130"/>
      <c r="EK203" s="130"/>
      <c r="EL203" s="130"/>
      <c r="EM203" s="130"/>
      <c r="EN203" s="130"/>
      <c r="EO203" s="130"/>
      <c r="EP203" s="130"/>
      <c r="EQ203" s="130"/>
      <c r="ER203" s="130"/>
      <c r="ES203" s="130"/>
      <c r="ET203" s="130"/>
      <c r="EU203" s="130"/>
      <c r="EV203" s="130"/>
      <c r="EW203" s="130"/>
      <c r="EX203" s="130"/>
      <c r="EY203" s="130"/>
      <c r="EZ203" s="130"/>
      <c r="FA203" s="130"/>
      <c r="FB203" s="130"/>
      <c r="FC203" s="130"/>
      <c r="FD203" s="130"/>
      <c r="FE203" s="130"/>
      <c r="FF203" s="130"/>
      <c r="FG203" s="130"/>
      <c r="FH203" s="130"/>
      <c r="FI203" s="130"/>
      <c r="FJ203" s="130"/>
      <c r="FK203" s="130"/>
      <c r="FL203" s="130"/>
      <c r="FM203" s="130"/>
      <c r="FN203" s="130"/>
    </row>
    <row r="204" spans="1:170" s="216" customFormat="1" ht="13.5" thickBot="1">
      <c r="A204" s="320"/>
      <c r="B204" s="370"/>
      <c r="C204" s="179" t="s">
        <v>117</v>
      </c>
      <c r="D204" s="351"/>
      <c r="E204" s="180">
        <v>8</v>
      </c>
      <c r="F204" s="199" t="s">
        <v>54</v>
      </c>
      <c r="G204" s="180">
        <f>E204</f>
        <v>8</v>
      </c>
      <c r="H204" s="200"/>
      <c r="I204" s="321"/>
      <c r="K204" s="130"/>
      <c r="L204" s="130"/>
      <c r="M204" s="130"/>
      <c r="N204" s="130"/>
      <c r="O204" s="130"/>
      <c r="P204" s="130"/>
      <c r="Q204" s="130"/>
      <c r="R204" s="130"/>
      <c r="S204" s="130"/>
      <c r="T204" s="130"/>
      <c r="U204" s="130"/>
      <c r="V204" s="130"/>
      <c r="W204" s="130"/>
      <c r="X204" s="130"/>
      <c r="Y204" s="130"/>
      <c r="Z204" s="130"/>
      <c r="AA204" s="130"/>
      <c r="AB204" s="130"/>
      <c r="AC204" s="130"/>
      <c r="AD204" s="130"/>
      <c r="AE204" s="130"/>
      <c r="AF204" s="130"/>
      <c r="AG204" s="130"/>
      <c r="AH204" s="130"/>
      <c r="AI204" s="130"/>
      <c r="AJ204" s="130"/>
      <c r="AK204" s="130"/>
      <c r="AL204" s="130"/>
      <c r="AM204" s="130"/>
      <c r="AN204" s="130"/>
      <c r="AO204" s="130"/>
      <c r="AP204" s="130"/>
      <c r="AQ204" s="130"/>
      <c r="AR204" s="130"/>
      <c r="AS204" s="130"/>
      <c r="AT204" s="130"/>
      <c r="AU204" s="130"/>
      <c r="AV204" s="130"/>
      <c r="AW204" s="130"/>
      <c r="AX204" s="130"/>
      <c r="AY204" s="130"/>
      <c r="AZ204" s="130"/>
      <c r="BA204" s="130"/>
      <c r="BB204" s="130"/>
      <c r="BC204" s="130"/>
      <c r="BD204" s="130"/>
      <c r="BE204" s="130"/>
      <c r="BF204" s="130"/>
      <c r="BG204" s="130"/>
      <c r="BH204" s="130"/>
      <c r="BI204" s="130"/>
      <c r="BJ204" s="130"/>
      <c r="BK204" s="130"/>
      <c r="BL204" s="130"/>
      <c r="BM204" s="130"/>
      <c r="BN204" s="130"/>
      <c r="BO204" s="130"/>
      <c r="BP204" s="130"/>
      <c r="BQ204" s="130"/>
      <c r="BR204" s="130"/>
      <c r="BS204" s="130"/>
      <c r="BT204" s="130"/>
      <c r="BU204" s="130"/>
      <c r="BV204" s="130"/>
      <c r="BW204" s="130"/>
      <c r="BX204" s="130"/>
      <c r="BY204" s="130"/>
      <c r="BZ204" s="130"/>
      <c r="CA204" s="130"/>
      <c r="CB204" s="130"/>
      <c r="CC204" s="130"/>
      <c r="CD204" s="130"/>
      <c r="CE204" s="130"/>
      <c r="CF204" s="130"/>
      <c r="CG204" s="130"/>
      <c r="CH204" s="130"/>
      <c r="CI204" s="130"/>
      <c r="CJ204" s="130"/>
      <c r="CK204" s="130"/>
      <c r="CL204" s="130"/>
      <c r="CM204" s="130"/>
      <c r="CN204" s="130"/>
      <c r="CO204" s="130"/>
      <c r="CP204" s="130"/>
      <c r="CQ204" s="130"/>
      <c r="CR204" s="130"/>
      <c r="CS204" s="130"/>
      <c r="CT204" s="130"/>
      <c r="CU204" s="130"/>
      <c r="CV204" s="130"/>
      <c r="CW204" s="130"/>
      <c r="CX204" s="130"/>
      <c r="CY204" s="130"/>
      <c r="CZ204" s="130"/>
      <c r="DA204" s="130"/>
      <c r="DB204" s="130"/>
      <c r="DC204" s="130"/>
      <c r="DD204" s="130"/>
      <c r="DE204" s="130"/>
      <c r="DF204" s="130"/>
      <c r="DG204" s="130"/>
      <c r="DH204" s="130"/>
      <c r="DI204" s="130"/>
      <c r="DJ204" s="130"/>
      <c r="DK204" s="130"/>
      <c r="DL204" s="130"/>
      <c r="DM204" s="130"/>
      <c r="DN204" s="130"/>
      <c r="DO204" s="130"/>
      <c r="DP204" s="130"/>
      <c r="DQ204" s="130"/>
      <c r="DR204" s="130"/>
      <c r="DS204" s="130"/>
      <c r="DT204" s="130"/>
      <c r="DU204" s="130"/>
      <c r="DV204" s="130"/>
      <c r="DW204" s="130"/>
      <c r="DX204" s="130"/>
      <c r="DY204" s="130"/>
      <c r="DZ204" s="130"/>
      <c r="EA204" s="130"/>
      <c r="EB204" s="130"/>
      <c r="EC204" s="130"/>
      <c r="ED204" s="130"/>
      <c r="EE204" s="130"/>
      <c r="EF204" s="130"/>
      <c r="EG204" s="130"/>
      <c r="EH204" s="130"/>
      <c r="EI204" s="130"/>
      <c r="EJ204" s="130"/>
      <c r="EK204" s="130"/>
      <c r="EL204" s="130"/>
      <c r="EM204" s="130"/>
      <c r="EN204" s="130"/>
      <c r="EO204" s="130"/>
      <c r="EP204" s="130"/>
      <c r="EQ204" s="130"/>
      <c r="ER204" s="130"/>
      <c r="ES204" s="130"/>
      <c r="ET204" s="130"/>
      <c r="EU204" s="130"/>
      <c r="EV204" s="130"/>
      <c r="EW204" s="130"/>
      <c r="EX204" s="130"/>
      <c r="EY204" s="130"/>
      <c r="EZ204" s="130"/>
      <c r="FA204" s="130"/>
      <c r="FB204" s="130"/>
      <c r="FC204" s="130"/>
      <c r="FD204" s="130"/>
      <c r="FE204" s="130"/>
      <c r="FF204" s="130"/>
      <c r="FG204" s="130"/>
      <c r="FH204" s="130"/>
      <c r="FI204" s="130"/>
      <c r="FJ204" s="130"/>
      <c r="FK204" s="130"/>
      <c r="FL204" s="130"/>
      <c r="FM204" s="130"/>
      <c r="FN204" s="130"/>
    </row>
    <row r="205" spans="1:170" s="216" customFormat="1" ht="14.25" thickTop="1" thickBot="1">
      <c r="A205" s="5"/>
      <c r="B205" s="182"/>
      <c r="C205" s="182"/>
      <c r="D205" s="182"/>
      <c r="E205" s="6" t="s">
        <v>72</v>
      </c>
      <c r="F205" s="182" t="s">
        <v>13</v>
      </c>
      <c r="G205" s="182" t="s">
        <v>13</v>
      </c>
      <c r="H205" s="7" t="s">
        <v>13</v>
      </c>
      <c r="I205" s="371">
        <f>SUM(I199:I203)</f>
        <v>0</v>
      </c>
      <c r="K205" s="130"/>
      <c r="L205" s="130"/>
      <c r="M205" s="130"/>
      <c r="N205" s="130"/>
      <c r="O205" s="130"/>
      <c r="P205" s="130"/>
      <c r="Q205" s="130"/>
      <c r="R205" s="130"/>
      <c r="S205" s="130"/>
      <c r="T205" s="130"/>
      <c r="U205" s="130"/>
      <c r="V205" s="130"/>
      <c r="W205" s="130"/>
      <c r="X205" s="130"/>
      <c r="Y205" s="130"/>
      <c r="Z205" s="130"/>
      <c r="AA205" s="130"/>
      <c r="AB205" s="130"/>
      <c r="AC205" s="130"/>
      <c r="AD205" s="130"/>
      <c r="AE205" s="130"/>
      <c r="AF205" s="130"/>
      <c r="AG205" s="130"/>
      <c r="AH205" s="130"/>
      <c r="AI205" s="130"/>
      <c r="AJ205" s="130"/>
      <c r="AK205" s="130"/>
      <c r="AL205" s="130"/>
      <c r="AM205" s="130"/>
      <c r="AN205" s="130"/>
      <c r="AO205" s="130"/>
      <c r="AP205" s="130"/>
      <c r="AQ205" s="130"/>
      <c r="AR205" s="130"/>
      <c r="AS205" s="130"/>
      <c r="AT205" s="130"/>
      <c r="AU205" s="130"/>
      <c r="AV205" s="130"/>
      <c r="AW205" s="130"/>
      <c r="AX205" s="130"/>
      <c r="AY205" s="130"/>
      <c r="AZ205" s="130"/>
      <c r="BA205" s="130"/>
      <c r="BB205" s="130"/>
      <c r="BC205" s="130"/>
      <c r="BD205" s="130"/>
      <c r="BE205" s="130"/>
      <c r="BF205" s="130"/>
      <c r="BG205" s="130"/>
      <c r="BH205" s="130"/>
      <c r="BI205" s="130"/>
      <c r="BJ205" s="130"/>
      <c r="BK205" s="130"/>
      <c r="BL205" s="130"/>
      <c r="BM205" s="130"/>
      <c r="BN205" s="130"/>
      <c r="BO205" s="130"/>
      <c r="BP205" s="130"/>
      <c r="BQ205" s="130"/>
      <c r="BR205" s="130"/>
      <c r="BS205" s="130"/>
      <c r="BT205" s="130"/>
      <c r="BU205" s="130"/>
      <c r="BV205" s="130"/>
      <c r="BW205" s="130"/>
      <c r="BX205" s="130"/>
      <c r="BY205" s="130"/>
      <c r="BZ205" s="130"/>
      <c r="CA205" s="130"/>
      <c r="CB205" s="130"/>
      <c r="CC205" s="130"/>
      <c r="CD205" s="130"/>
      <c r="CE205" s="130"/>
      <c r="CF205" s="130"/>
      <c r="CG205" s="130"/>
      <c r="CH205" s="130"/>
      <c r="CI205" s="130"/>
      <c r="CJ205" s="130"/>
      <c r="CK205" s="130"/>
      <c r="CL205" s="130"/>
      <c r="CM205" s="130"/>
      <c r="CN205" s="130"/>
      <c r="CO205" s="130"/>
      <c r="CP205" s="130"/>
      <c r="CQ205" s="130"/>
      <c r="CR205" s="130"/>
      <c r="CS205" s="130"/>
      <c r="CT205" s="130"/>
      <c r="CU205" s="130"/>
      <c r="CV205" s="130"/>
      <c r="CW205" s="130"/>
      <c r="CX205" s="130"/>
      <c r="CY205" s="130"/>
      <c r="CZ205" s="130"/>
      <c r="DA205" s="130"/>
      <c r="DB205" s="130"/>
      <c r="DC205" s="130"/>
      <c r="DD205" s="130"/>
      <c r="DE205" s="130"/>
      <c r="DF205" s="130"/>
      <c r="DG205" s="130"/>
      <c r="DH205" s="130"/>
      <c r="DI205" s="130"/>
      <c r="DJ205" s="130"/>
      <c r="DK205" s="130"/>
      <c r="DL205" s="130"/>
      <c r="DM205" s="130"/>
      <c r="DN205" s="130"/>
      <c r="DO205" s="130"/>
      <c r="DP205" s="130"/>
      <c r="DQ205" s="130"/>
      <c r="DR205" s="130"/>
      <c r="DS205" s="130"/>
      <c r="DT205" s="130"/>
      <c r="DU205" s="130"/>
      <c r="DV205" s="130"/>
      <c r="DW205" s="130"/>
      <c r="DX205" s="130"/>
      <c r="DY205" s="130"/>
      <c r="DZ205" s="130"/>
      <c r="EA205" s="130"/>
      <c r="EB205" s="130"/>
      <c r="EC205" s="130"/>
      <c r="ED205" s="130"/>
      <c r="EE205" s="130"/>
      <c r="EF205" s="130"/>
      <c r="EG205" s="130"/>
      <c r="EH205" s="130"/>
      <c r="EI205" s="130"/>
      <c r="EJ205" s="130"/>
      <c r="EK205" s="130"/>
      <c r="EL205" s="130"/>
      <c r="EM205" s="130"/>
      <c r="EN205" s="130"/>
      <c r="EO205" s="130"/>
      <c r="EP205" s="130"/>
      <c r="EQ205" s="130"/>
      <c r="ER205" s="130"/>
      <c r="ES205" s="130"/>
      <c r="ET205" s="130"/>
      <c r="EU205" s="130"/>
      <c r="EV205" s="130"/>
      <c r="EW205" s="130"/>
      <c r="EX205" s="130"/>
      <c r="EY205" s="130"/>
      <c r="EZ205" s="130"/>
      <c r="FA205" s="130"/>
      <c r="FB205" s="130"/>
      <c r="FC205" s="130"/>
      <c r="FD205" s="130"/>
      <c r="FE205" s="130"/>
      <c r="FF205" s="130"/>
      <c r="FG205" s="130"/>
      <c r="FH205" s="130"/>
      <c r="FI205" s="130"/>
      <c r="FJ205" s="130"/>
      <c r="FK205" s="130"/>
      <c r="FL205" s="130"/>
      <c r="FM205" s="130"/>
      <c r="FN205" s="130"/>
    </row>
    <row r="206" spans="1:170" ht="14.25" thickTop="1" thickBot="1">
      <c r="A206" s="372"/>
      <c r="B206" s="334"/>
      <c r="C206" s="334"/>
      <c r="D206" s="334" t="s">
        <v>77</v>
      </c>
      <c r="E206" s="334" t="s">
        <v>101</v>
      </c>
      <c r="F206" s="373" t="s">
        <v>13</v>
      </c>
      <c r="G206" s="373" t="s">
        <v>13</v>
      </c>
      <c r="H206" s="336" t="s">
        <v>13</v>
      </c>
      <c r="I206" s="295" t="s">
        <v>13</v>
      </c>
    </row>
    <row r="207" spans="1:170" ht="13.5" thickTop="1">
      <c r="A207" s="192">
        <v>67</v>
      </c>
      <c r="B207" s="366"/>
      <c r="C207" s="367"/>
      <c r="D207" s="332"/>
      <c r="E207" s="374" t="s">
        <v>259</v>
      </c>
      <c r="F207" s="331" t="s">
        <v>12</v>
      </c>
      <c r="G207" s="328">
        <f>G208</f>
        <v>1</v>
      </c>
      <c r="H207" s="194"/>
      <c r="I207" s="270"/>
    </row>
    <row r="208" spans="1:170">
      <c r="A208" s="183"/>
      <c r="B208" s="368"/>
      <c r="C208" s="173" t="s">
        <v>219</v>
      </c>
      <c r="D208" s="342"/>
      <c r="E208" s="174">
        <v>1</v>
      </c>
      <c r="F208" s="191" t="s">
        <v>54</v>
      </c>
      <c r="G208" s="174">
        <v>1</v>
      </c>
      <c r="H208" s="190"/>
      <c r="I208" s="296"/>
    </row>
    <row r="209" spans="1:170">
      <c r="A209" s="183">
        <v>68</v>
      </c>
      <c r="B209" s="263"/>
      <c r="C209" s="369"/>
      <c r="D209" s="342"/>
      <c r="E209" s="375" t="s">
        <v>200</v>
      </c>
      <c r="F209" s="188" t="s">
        <v>12</v>
      </c>
      <c r="G209" s="343">
        <f>G210</f>
        <v>3</v>
      </c>
      <c r="H209" s="190"/>
      <c r="I209" s="252"/>
    </row>
    <row r="210" spans="1:170">
      <c r="A210" s="183"/>
      <c r="B210" s="368"/>
      <c r="C210" s="173" t="s">
        <v>147</v>
      </c>
      <c r="D210" s="342"/>
      <c r="E210" s="174">
        <v>3</v>
      </c>
      <c r="F210" s="191" t="s">
        <v>54</v>
      </c>
      <c r="G210" s="174">
        <f>E210</f>
        <v>3</v>
      </c>
      <c r="H210" s="190"/>
      <c r="I210" s="296"/>
    </row>
    <row r="211" spans="1:170">
      <c r="A211" s="466">
        <v>69</v>
      </c>
      <c r="B211" s="478"/>
      <c r="C211" s="468"/>
      <c r="D211" s="469"/>
      <c r="E211" s="375" t="s">
        <v>260</v>
      </c>
      <c r="F211" s="469" t="s">
        <v>156</v>
      </c>
      <c r="G211" s="343">
        <f>G212</f>
        <v>6</v>
      </c>
      <c r="H211" s="190"/>
      <c r="I211" s="252"/>
    </row>
    <row r="212" spans="1:170" ht="13.5" thickBot="1">
      <c r="A212" s="466"/>
      <c r="B212" s="478"/>
      <c r="C212" s="468"/>
      <c r="D212" s="469"/>
      <c r="E212" s="479">
        <v>6</v>
      </c>
      <c r="F212" s="469" t="s">
        <v>54</v>
      </c>
      <c r="G212" s="479">
        <f>E212</f>
        <v>6</v>
      </c>
      <c r="H212" s="318"/>
      <c r="I212" s="480"/>
    </row>
    <row r="213" spans="1:170" ht="13.5" thickTop="1">
      <c r="A213" s="184"/>
      <c r="B213" s="185"/>
      <c r="C213" s="198"/>
      <c r="D213" s="186"/>
      <c r="E213" s="376" t="s">
        <v>102</v>
      </c>
      <c r="F213" s="185" t="s">
        <v>13</v>
      </c>
      <c r="G213" s="285" t="s">
        <v>13</v>
      </c>
      <c r="H213" s="286" t="s">
        <v>13</v>
      </c>
      <c r="I213" s="251">
        <f>I211+I209+I207</f>
        <v>0</v>
      </c>
    </row>
    <row r="214" spans="1:170" ht="13.5" thickBot="1">
      <c r="A214" s="372"/>
      <c r="B214" s="334"/>
      <c r="C214" s="334"/>
      <c r="D214" s="334" t="s">
        <v>223</v>
      </c>
      <c r="E214" s="334" t="s">
        <v>201</v>
      </c>
      <c r="F214" s="373" t="s">
        <v>13</v>
      </c>
      <c r="G214" s="373" t="s">
        <v>13</v>
      </c>
      <c r="H214" s="336" t="s">
        <v>13</v>
      </c>
      <c r="I214" s="295" t="s">
        <v>13</v>
      </c>
    </row>
    <row r="215" spans="1:170" ht="39" thickTop="1">
      <c r="A215" s="192">
        <v>70</v>
      </c>
      <c r="B215" s="366"/>
      <c r="C215" s="367"/>
      <c r="D215" s="332"/>
      <c r="E215" s="374" t="s">
        <v>215</v>
      </c>
      <c r="F215" s="331" t="s">
        <v>22</v>
      </c>
      <c r="G215" s="328">
        <f>G216</f>
        <v>25</v>
      </c>
      <c r="H215" s="194"/>
      <c r="I215" s="270"/>
    </row>
    <row r="216" spans="1:170" ht="13.5" thickBot="1">
      <c r="A216" s="183"/>
      <c r="B216" s="368"/>
      <c r="C216" s="173" t="s">
        <v>246</v>
      </c>
      <c r="D216" s="342"/>
      <c r="E216" s="174">
        <v>25</v>
      </c>
      <c r="F216" s="191" t="s">
        <v>54</v>
      </c>
      <c r="G216" s="174">
        <f>E216</f>
        <v>25</v>
      </c>
      <c r="H216" s="190"/>
      <c r="I216" s="296"/>
    </row>
    <row r="217" spans="1:170" ht="14.25" thickTop="1" thickBot="1">
      <c r="A217" s="213"/>
      <c r="B217" s="214"/>
      <c r="C217" s="144"/>
      <c r="D217" s="206"/>
      <c r="E217" s="574" t="s">
        <v>261</v>
      </c>
      <c r="F217" s="214" t="s">
        <v>13</v>
      </c>
      <c r="G217" s="43" t="s">
        <v>13</v>
      </c>
      <c r="H217" s="42" t="s">
        <v>13</v>
      </c>
      <c r="I217" s="300">
        <f>SUM(I215:I216)</f>
        <v>0</v>
      </c>
    </row>
    <row r="218" spans="1:170" ht="17.25" thickTop="1" thickBot="1">
      <c r="A218" s="67"/>
      <c r="B218" s="123"/>
      <c r="C218" s="65"/>
      <c r="D218" s="557"/>
      <c r="E218" s="569" t="s">
        <v>103</v>
      </c>
      <c r="F218" s="66" t="s">
        <v>13</v>
      </c>
      <c r="G218" s="570" t="s">
        <v>13</v>
      </c>
      <c r="H218" s="571" t="s">
        <v>13</v>
      </c>
      <c r="I218" s="304">
        <f>I217+I213+I205</f>
        <v>0</v>
      </c>
    </row>
    <row r="219" spans="1:170" ht="17.25" thickTop="1" thickBot="1">
      <c r="A219" s="22"/>
      <c r="B219" s="23"/>
      <c r="C219" s="24"/>
      <c r="D219" s="25"/>
      <c r="E219" s="8"/>
      <c r="F219" s="26"/>
      <c r="G219" s="27"/>
      <c r="H219" s="28"/>
      <c r="I219" s="377"/>
    </row>
    <row r="220" spans="1:170" ht="21" customHeight="1" thickTop="1" thickBot="1">
      <c r="A220" s="969" t="s">
        <v>328</v>
      </c>
      <c r="B220" s="970"/>
      <c r="C220" s="970"/>
      <c r="D220" s="970"/>
      <c r="E220" s="970"/>
      <c r="F220" s="970"/>
      <c r="G220" s="970"/>
      <c r="H220" s="971"/>
      <c r="I220" s="235"/>
    </row>
    <row r="221" spans="1:170" ht="17.25" customHeight="1" thickTop="1" thickBot="1">
      <c r="A221" s="531"/>
      <c r="B221" s="532"/>
      <c r="C221" s="532"/>
      <c r="D221" s="532"/>
      <c r="E221" s="969" t="s">
        <v>327</v>
      </c>
      <c r="F221" s="970"/>
      <c r="G221" s="970"/>
      <c r="H221" s="970"/>
      <c r="I221" s="235"/>
    </row>
    <row r="222" spans="1:170" ht="22.5" customHeight="1" thickTop="1" thickBot="1">
      <c r="A222" s="969" t="s">
        <v>329</v>
      </c>
      <c r="B222" s="970"/>
      <c r="C222" s="970"/>
      <c r="D222" s="970"/>
      <c r="E222" s="970"/>
      <c r="F222" s="970"/>
      <c r="G222" s="970"/>
      <c r="H222" s="971"/>
      <c r="I222" s="235"/>
    </row>
    <row r="223" spans="1:170" s="216" customFormat="1" ht="16.5" thickTop="1">
      <c r="A223" s="984" t="s">
        <v>382</v>
      </c>
      <c r="B223" s="985"/>
      <c r="C223" s="985"/>
      <c r="D223" s="985"/>
      <c r="E223" s="986"/>
      <c r="F223" s="694" t="s">
        <v>13</v>
      </c>
      <c r="G223" s="695" t="s">
        <v>13</v>
      </c>
      <c r="H223" s="696" t="s">
        <v>13</v>
      </c>
      <c r="I223" s="697" t="s">
        <v>13</v>
      </c>
      <c r="K223" s="130"/>
      <c r="L223" s="130"/>
      <c r="M223" s="130"/>
      <c r="N223" s="130"/>
      <c r="O223" s="130"/>
      <c r="P223" s="130"/>
      <c r="Q223" s="130"/>
      <c r="R223" s="130"/>
      <c r="S223" s="130"/>
      <c r="T223" s="130"/>
      <c r="U223" s="130"/>
      <c r="V223" s="130"/>
      <c r="W223" s="130"/>
      <c r="X223" s="130"/>
      <c r="Y223" s="130"/>
      <c r="Z223" s="130"/>
      <c r="AA223" s="130"/>
      <c r="AB223" s="130"/>
      <c r="AC223" s="130"/>
      <c r="AD223" s="130"/>
      <c r="AE223" s="130"/>
      <c r="AF223" s="130"/>
      <c r="AG223" s="130"/>
      <c r="AH223" s="130"/>
      <c r="AI223" s="130"/>
      <c r="AJ223" s="130"/>
      <c r="AK223" s="130"/>
      <c r="AL223" s="130"/>
      <c r="AM223" s="130"/>
      <c r="AN223" s="130"/>
      <c r="AO223" s="130"/>
      <c r="AP223" s="130"/>
      <c r="AQ223" s="130"/>
      <c r="AR223" s="130"/>
      <c r="AS223" s="130"/>
      <c r="AT223" s="130"/>
      <c r="AU223" s="130"/>
      <c r="AV223" s="130"/>
      <c r="AW223" s="130"/>
      <c r="AX223" s="130"/>
      <c r="AY223" s="130"/>
      <c r="AZ223" s="130"/>
      <c r="BA223" s="130"/>
      <c r="BB223" s="130"/>
      <c r="BC223" s="130"/>
      <c r="BD223" s="130"/>
      <c r="BE223" s="130"/>
      <c r="BF223" s="130"/>
      <c r="BG223" s="130"/>
      <c r="BH223" s="130"/>
      <c r="BI223" s="130"/>
      <c r="BJ223" s="130"/>
      <c r="BK223" s="130"/>
      <c r="BL223" s="130"/>
      <c r="BM223" s="130"/>
      <c r="BN223" s="130"/>
      <c r="BO223" s="130"/>
      <c r="BP223" s="130"/>
      <c r="BQ223" s="130"/>
      <c r="BR223" s="130"/>
      <c r="BS223" s="130"/>
      <c r="BT223" s="130"/>
      <c r="BU223" s="130"/>
      <c r="BV223" s="130"/>
      <c r="BW223" s="130"/>
      <c r="BX223" s="130"/>
      <c r="BY223" s="130"/>
      <c r="BZ223" s="130"/>
      <c r="CA223" s="130"/>
      <c r="CB223" s="130"/>
      <c r="CC223" s="130"/>
      <c r="CD223" s="130"/>
      <c r="CE223" s="130"/>
      <c r="CF223" s="130"/>
      <c r="CG223" s="130"/>
      <c r="CH223" s="130"/>
      <c r="CI223" s="130"/>
      <c r="CJ223" s="130"/>
      <c r="CK223" s="130"/>
      <c r="CL223" s="130"/>
      <c r="CM223" s="130"/>
      <c r="CN223" s="130"/>
      <c r="CO223" s="130"/>
      <c r="CP223" s="130"/>
      <c r="CQ223" s="130"/>
      <c r="CR223" s="130"/>
      <c r="CS223" s="130"/>
      <c r="CT223" s="130"/>
      <c r="CU223" s="130"/>
      <c r="CV223" s="130"/>
      <c r="CW223" s="130"/>
      <c r="CX223" s="130"/>
      <c r="CY223" s="130"/>
      <c r="CZ223" s="130"/>
      <c r="DA223" s="130"/>
      <c r="DB223" s="130"/>
      <c r="DC223" s="130"/>
      <c r="DD223" s="130"/>
      <c r="DE223" s="130"/>
      <c r="DF223" s="130"/>
      <c r="DG223" s="130"/>
      <c r="DH223" s="130"/>
      <c r="DI223" s="130"/>
      <c r="DJ223" s="130"/>
      <c r="DK223" s="130"/>
      <c r="DL223" s="130"/>
      <c r="DM223" s="130"/>
      <c r="DN223" s="130"/>
      <c r="DO223" s="130"/>
      <c r="DP223" s="130"/>
      <c r="DQ223" s="130"/>
      <c r="DR223" s="130"/>
      <c r="DS223" s="130"/>
      <c r="DT223" s="130"/>
      <c r="DU223" s="130"/>
      <c r="DV223" s="130"/>
      <c r="DW223" s="130"/>
      <c r="DX223" s="130"/>
      <c r="DY223" s="130"/>
      <c r="DZ223" s="130"/>
      <c r="EA223" s="130"/>
      <c r="EB223" s="130"/>
      <c r="EC223" s="130"/>
      <c r="ED223" s="130"/>
      <c r="EE223" s="130"/>
      <c r="EF223" s="130"/>
      <c r="EG223" s="130"/>
      <c r="EH223" s="130"/>
      <c r="EI223" s="130"/>
      <c r="EJ223" s="130"/>
      <c r="EK223" s="130"/>
      <c r="EL223" s="130"/>
      <c r="EM223" s="130"/>
      <c r="EN223" s="130"/>
      <c r="EO223" s="130"/>
      <c r="EP223" s="130"/>
      <c r="EQ223" s="130"/>
      <c r="ER223" s="130"/>
      <c r="ES223" s="130"/>
      <c r="ET223" s="130"/>
      <c r="EU223" s="130"/>
      <c r="EV223" s="130"/>
      <c r="EW223" s="130"/>
      <c r="EX223" s="130"/>
      <c r="EY223" s="130"/>
      <c r="EZ223" s="130"/>
      <c r="FA223" s="130"/>
      <c r="FB223" s="130"/>
      <c r="FC223" s="130"/>
      <c r="FD223" s="130"/>
      <c r="FE223" s="130"/>
      <c r="FF223" s="130"/>
      <c r="FG223" s="130"/>
      <c r="FH223" s="130"/>
      <c r="FI223" s="130"/>
      <c r="FJ223" s="130"/>
      <c r="FK223" s="130"/>
      <c r="FL223" s="130"/>
      <c r="FM223" s="130"/>
      <c r="FN223" s="130"/>
    </row>
    <row r="224" spans="1:170" s="216" customFormat="1" ht="15.75">
      <c r="A224" s="698" t="s">
        <v>413</v>
      </c>
      <c r="B224" s="699"/>
      <c r="C224" s="699"/>
      <c r="D224" s="700" t="s">
        <v>79</v>
      </c>
      <c r="E224" s="701" t="s">
        <v>459</v>
      </c>
      <c r="F224" s="702" t="s">
        <v>15</v>
      </c>
      <c r="G224" s="703" t="s">
        <v>15</v>
      </c>
      <c r="H224" s="704"/>
      <c r="I224" s="705"/>
      <c r="K224" s="130"/>
      <c r="L224" s="130"/>
      <c r="M224" s="130"/>
      <c r="N224" s="130"/>
      <c r="O224" s="130"/>
      <c r="P224" s="130"/>
      <c r="Q224" s="130"/>
      <c r="R224" s="130"/>
      <c r="S224" s="130"/>
      <c r="T224" s="130"/>
      <c r="U224" s="130"/>
      <c r="V224" s="130"/>
      <c r="W224" s="130"/>
      <c r="X224" s="130"/>
      <c r="Y224" s="130"/>
      <c r="Z224" s="130"/>
      <c r="AA224" s="130"/>
      <c r="AB224" s="130"/>
      <c r="AC224" s="130"/>
      <c r="AD224" s="130"/>
      <c r="AE224" s="130"/>
      <c r="AF224" s="130"/>
      <c r="AG224" s="130"/>
      <c r="AH224" s="130"/>
      <c r="AI224" s="130"/>
      <c r="AJ224" s="130"/>
      <c r="AK224" s="130"/>
      <c r="AL224" s="130"/>
      <c r="AM224" s="130"/>
      <c r="AN224" s="130"/>
      <c r="AO224" s="130"/>
      <c r="AP224" s="130"/>
      <c r="AQ224" s="130"/>
      <c r="AR224" s="130"/>
      <c r="AS224" s="130"/>
      <c r="AT224" s="130"/>
      <c r="AU224" s="130"/>
      <c r="AV224" s="130"/>
      <c r="AW224" s="130"/>
      <c r="AX224" s="130"/>
      <c r="AY224" s="130"/>
      <c r="AZ224" s="130"/>
      <c r="BA224" s="130"/>
      <c r="BB224" s="130"/>
      <c r="BC224" s="130"/>
      <c r="BD224" s="130"/>
      <c r="BE224" s="130"/>
      <c r="BF224" s="130"/>
      <c r="BG224" s="130"/>
      <c r="BH224" s="130"/>
      <c r="BI224" s="130"/>
      <c r="BJ224" s="130"/>
      <c r="BK224" s="130"/>
      <c r="BL224" s="130"/>
      <c r="BM224" s="130"/>
      <c r="BN224" s="130"/>
      <c r="BO224" s="130"/>
      <c r="BP224" s="130"/>
      <c r="BQ224" s="130"/>
      <c r="BR224" s="130"/>
      <c r="BS224" s="130"/>
      <c r="BT224" s="130"/>
      <c r="BU224" s="130"/>
      <c r="BV224" s="130"/>
      <c r="BW224" s="130"/>
      <c r="BX224" s="130"/>
      <c r="BY224" s="130"/>
      <c r="BZ224" s="130"/>
      <c r="CA224" s="130"/>
      <c r="CB224" s="130"/>
      <c r="CC224" s="130"/>
      <c r="CD224" s="130"/>
      <c r="CE224" s="130"/>
      <c r="CF224" s="130"/>
      <c r="CG224" s="130"/>
      <c r="CH224" s="130"/>
      <c r="CI224" s="130"/>
      <c r="CJ224" s="130"/>
      <c r="CK224" s="130"/>
      <c r="CL224" s="130"/>
      <c r="CM224" s="130"/>
      <c r="CN224" s="130"/>
      <c r="CO224" s="130"/>
      <c r="CP224" s="130"/>
      <c r="CQ224" s="130"/>
      <c r="CR224" s="130"/>
      <c r="CS224" s="130"/>
      <c r="CT224" s="130"/>
      <c r="CU224" s="130"/>
      <c r="CV224" s="130"/>
      <c r="CW224" s="130"/>
      <c r="CX224" s="130"/>
      <c r="CY224" s="130"/>
      <c r="CZ224" s="130"/>
      <c r="DA224" s="130"/>
      <c r="DB224" s="130"/>
      <c r="DC224" s="130"/>
      <c r="DD224" s="130"/>
      <c r="DE224" s="130"/>
      <c r="DF224" s="130"/>
      <c r="DG224" s="130"/>
      <c r="DH224" s="130"/>
      <c r="DI224" s="130"/>
      <c r="DJ224" s="130"/>
      <c r="DK224" s="130"/>
      <c r="DL224" s="130"/>
      <c r="DM224" s="130"/>
      <c r="DN224" s="130"/>
      <c r="DO224" s="130"/>
      <c r="DP224" s="130"/>
      <c r="DQ224" s="130"/>
      <c r="DR224" s="130"/>
      <c r="DS224" s="130"/>
      <c r="DT224" s="130"/>
      <c r="DU224" s="130"/>
      <c r="DV224" s="130"/>
      <c r="DW224" s="130"/>
      <c r="DX224" s="130"/>
      <c r="DY224" s="130"/>
      <c r="DZ224" s="130"/>
      <c r="EA224" s="130"/>
      <c r="EB224" s="130"/>
      <c r="EC224" s="130"/>
      <c r="ED224" s="130"/>
      <c r="EE224" s="130"/>
      <c r="EF224" s="130"/>
      <c r="EG224" s="130"/>
      <c r="EH224" s="130"/>
      <c r="EI224" s="130"/>
      <c r="EJ224" s="130"/>
      <c r="EK224" s="130"/>
      <c r="EL224" s="130"/>
      <c r="EM224" s="130"/>
      <c r="EN224" s="130"/>
      <c r="EO224" s="130"/>
      <c r="EP224" s="130"/>
      <c r="EQ224" s="130"/>
      <c r="ER224" s="130"/>
      <c r="ES224" s="130"/>
      <c r="ET224" s="130"/>
      <c r="EU224" s="130"/>
      <c r="EV224" s="130"/>
      <c r="EW224" s="130"/>
      <c r="EX224" s="130"/>
      <c r="EY224" s="130"/>
      <c r="EZ224" s="130"/>
      <c r="FA224" s="130"/>
      <c r="FB224" s="130"/>
      <c r="FC224" s="130"/>
      <c r="FD224" s="130"/>
      <c r="FE224" s="130"/>
      <c r="FF224" s="130"/>
      <c r="FG224" s="130"/>
      <c r="FH224" s="130"/>
      <c r="FI224" s="130"/>
      <c r="FJ224" s="130"/>
      <c r="FK224" s="130"/>
      <c r="FL224" s="130"/>
      <c r="FM224" s="130"/>
      <c r="FN224" s="130"/>
    </row>
    <row r="225" spans="1:170" s="216" customFormat="1" ht="13.5" thickBot="1">
      <c r="A225" s="627"/>
      <c r="B225" s="623" t="s">
        <v>128</v>
      </c>
      <c r="C225" s="624"/>
      <c r="D225" s="626" t="s">
        <v>78</v>
      </c>
      <c r="E225" s="625" t="s">
        <v>48</v>
      </c>
      <c r="F225" s="646" t="s">
        <v>13</v>
      </c>
      <c r="G225" s="647" t="s">
        <v>13</v>
      </c>
      <c r="H225" s="648" t="s">
        <v>13</v>
      </c>
      <c r="I225" s="708" t="s">
        <v>13</v>
      </c>
      <c r="K225" s="130"/>
      <c r="L225" s="130"/>
      <c r="M225" s="130"/>
      <c r="N225" s="130"/>
      <c r="O225" s="130"/>
      <c r="P225" s="130"/>
      <c r="Q225" s="130"/>
      <c r="R225" s="130"/>
      <c r="S225" s="130"/>
      <c r="T225" s="130"/>
      <c r="U225" s="130"/>
      <c r="V225" s="130"/>
      <c r="W225" s="130"/>
      <c r="X225" s="130"/>
      <c r="Y225" s="130"/>
      <c r="Z225" s="130"/>
      <c r="AA225" s="130"/>
      <c r="AB225" s="130"/>
      <c r="AC225" s="130"/>
      <c r="AD225" s="130"/>
      <c r="AE225" s="130"/>
      <c r="AF225" s="130"/>
      <c r="AG225" s="130"/>
      <c r="AH225" s="130"/>
      <c r="AI225" s="130"/>
      <c r="AJ225" s="130"/>
      <c r="AK225" s="130"/>
      <c r="AL225" s="130"/>
      <c r="AM225" s="130"/>
      <c r="AN225" s="130"/>
      <c r="AO225" s="130"/>
      <c r="AP225" s="130"/>
      <c r="AQ225" s="130"/>
      <c r="AR225" s="130"/>
      <c r="AS225" s="130"/>
      <c r="AT225" s="130"/>
      <c r="AU225" s="130"/>
      <c r="AV225" s="130"/>
      <c r="AW225" s="130"/>
      <c r="AX225" s="130"/>
      <c r="AY225" s="130"/>
      <c r="AZ225" s="130"/>
      <c r="BA225" s="130"/>
      <c r="BB225" s="130"/>
      <c r="BC225" s="130"/>
      <c r="BD225" s="130"/>
      <c r="BE225" s="130"/>
      <c r="BF225" s="130"/>
      <c r="BG225" s="130"/>
      <c r="BH225" s="130"/>
      <c r="BI225" s="130"/>
      <c r="BJ225" s="130"/>
      <c r="BK225" s="130"/>
      <c r="BL225" s="130"/>
      <c r="BM225" s="130"/>
      <c r="BN225" s="130"/>
      <c r="BO225" s="130"/>
      <c r="BP225" s="130"/>
      <c r="BQ225" s="130"/>
      <c r="BR225" s="130"/>
      <c r="BS225" s="130"/>
      <c r="BT225" s="130"/>
      <c r="BU225" s="130"/>
      <c r="BV225" s="130"/>
      <c r="BW225" s="130"/>
      <c r="BX225" s="130"/>
      <c r="BY225" s="130"/>
      <c r="BZ225" s="130"/>
      <c r="CA225" s="130"/>
      <c r="CB225" s="130"/>
      <c r="CC225" s="130"/>
      <c r="CD225" s="130"/>
      <c r="CE225" s="130"/>
      <c r="CF225" s="130"/>
      <c r="CG225" s="130"/>
      <c r="CH225" s="130"/>
      <c r="CI225" s="130"/>
      <c r="CJ225" s="130"/>
      <c r="CK225" s="130"/>
      <c r="CL225" s="130"/>
      <c r="CM225" s="130"/>
      <c r="CN225" s="130"/>
      <c r="CO225" s="130"/>
      <c r="CP225" s="130"/>
      <c r="CQ225" s="130"/>
      <c r="CR225" s="130"/>
      <c r="CS225" s="130"/>
      <c r="CT225" s="130"/>
      <c r="CU225" s="130"/>
      <c r="CV225" s="130"/>
      <c r="CW225" s="130"/>
      <c r="CX225" s="130"/>
      <c r="CY225" s="130"/>
      <c r="CZ225" s="130"/>
      <c r="DA225" s="130"/>
      <c r="DB225" s="130"/>
      <c r="DC225" s="130"/>
      <c r="DD225" s="130"/>
      <c r="DE225" s="130"/>
      <c r="DF225" s="130"/>
      <c r="DG225" s="130"/>
      <c r="DH225" s="130"/>
      <c r="DI225" s="130"/>
      <c r="DJ225" s="130"/>
      <c r="DK225" s="130"/>
      <c r="DL225" s="130"/>
      <c r="DM225" s="130"/>
      <c r="DN225" s="130"/>
      <c r="DO225" s="130"/>
      <c r="DP225" s="130"/>
      <c r="DQ225" s="130"/>
      <c r="DR225" s="130"/>
      <c r="DS225" s="130"/>
      <c r="DT225" s="130"/>
      <c r="DU225" s="130"/>
      <c r="DV225" s="130"/>
      <c r="DW225" s="130"/>
      <c r="DX225" s="130"/>
      <c r="DY225" s="130"/>
      <c r="DZ225" s="130"/>
      <c r="EA225" s="130"/>
      <c r="EB225" s="130"/>
      <c r="EC225" s="130"/>
      <c r="ED225" s="130"/>
      <c r="EE225" s="130"/>
      <c r="EF225" s="130"/>
      <c r="EG225" s="130"/>
      <c r="EH225" s="130"/>
      <c r="EI225" s="130"/>
      <c r="EJ225" s="130"/>
      <c r="EK225" s="130"/>
      <c r="EL225" s="130"/>
      <c r="EM225" s="130"/>
      <c r="EN225" s="130"/>
      <c r="EO225" s="130"/>
      <c r="EP225" s="130"/>
      <c r="EQ225" s="130"/>
      <c r="ER225" s="130"/>
      <c r="ES225" s="130"/>
      <c r="ET225" s="130"/>
      <c r="EU225" s="130"/>
      <c r="EV225" s="130"/>
      <c r="EW225" s="130"/>
      <c r="EX225" s="130"/>
      <c r="EY225" s="130"/>
      <c r="EZ225" s="130"/>
      <c r="FA225" s="130"/>
      <c r="FB225" s="130"/>
      <c r="FC225" s="130"/>
      <c r="FD225" s="130"/>
      <c r="FE225" s="130"/>
      <c r="FF225" s="130"/>
      <c r="FG225" s="130"/>
      <c r="FH225" s="130"/>
      <c r="FI225" s="130"/>
      <c r="FJ225" s="130"/>
      <c r="FK225" s="130"/>
      <c r="FL225" s="130"/>
      <c r="FM225" s="130"/>
      <c r="FN225" s="130"/>
    </row>
    <row r="226" spans="1:170" s="216" customFormat="1" ht="39" thickTop="1">
      <c r="A226" s="710">
        <v>71</v>
      </c>
      <c r="B226" s="628"/>
      <c r="C226" s="645"/>
      <c r="D226" s="628"/>
      <c r="E226" s="636" t="s">
        <v>332</v>
      </c>
      <c r="F226" s="630" t="s">
        <v>21</v>
      </c>
      <c r="G226" s="797">
        <v>270</v>
      </c>
      <c r="H226" s="631"/>
      <c r="I226" s="709"/>
      <c r="K226" s="130"/>
      <c r="L226" s="130"/>
      <c r="M226" s="130"/>
      <c r="N226" s="130"/>
      <c r="O226" s="130"/>
      <c r="P226" s="130"/>
      <c r="Q226" s="130"/>
      <c r="R226" s="130"/>
      <c r="S226" s="130"/>
      <c r="T226" s="130"/>
      <c r="U226" s="130"/>
      <c r="V226" s="130"/>
      <c r="W226" s="130"/>
      <c r="X226" s="130"/>
      <c r="Y226" s="130"/>
      <c r="Z226" s="130"/>
      <c r="AA226" s="130"/>
      <c r="AB226" s="130"/>
      <c r="AC226" s="130"/>
      <c r="AD226" s="130"/>
      <c r="AE226" s="130"/>
      <c r="AF226" s="130"/>
      <c r="AG226" s="130"/>
      <c r="AH226" s="130"/>
      <c r="AI226" s="130"/>
      <c r="AJ226" s="130"/>
      <c r="AK226" s="130"/>
      <c r="AL226" s="130"/>
      <c r="AM226" s="130"/>
      <c r="AN226" s="130"/>
      <c r="AO226" s="130"/>
      <c r="AP226" s="130"/>
      <c r="AQ226" s="130"/>
      <c r="AR226" s="130"/>
      <c r="AS226" s="130"/>
      <c r="AT226" s="130"/>
      <c r="AU226" s="130"/>
      <c r="AV226" s="130"/>
      <c r="AW226" s="130"/>
      <c r="AX226" s="130"/>
      <c r="AY226" s="130"/>
      <c r="AZ226" s="130"/>
      <c r="BA226" s="130"/>
      <c r="BB226" s="130"/>
      <c r="BC226" s="130"/>
      <c r="BD226" s="130"/>
      <c r="BE226" s="130"/>
      <c r="BF226" s="130"/>
      <c r="BG226" s="130"/>
      <c r="BH226" s="130"/>
      <c r="BI226" s="130"/>
      <c r="BJ226" s="130"/>
      <c r="BK226" s="130"/>
      <c r="BL226" s="130"/>
      <c r="BM226" s="130"/>
      <c r="BN226" s="130"/>
      <c r="BO226" s="130"/>
      <c r="BP226" s="130"/>
      <c r="BQ226" s="130"/>
      <c r="BR226" s="130"/>
      <c r="BS226" s="130"/>
      <c r="BT226" s="130"/>
      <c r="BU226" s="130"/>
      <c r="BV226" s="130"/>
      <c r="BW226" s="130"/>
      <c r="BX226" s="130"/>
      <c r="BY226" s="130"/>
      <c r="BZ226" s="130"/>
      <c r="CA226" s="130"/>
      <c r="CB226" s="130"/>
      <c r="CC226" s="130"/>
      <c r="CD226" s="130"/>
      <c r="CE226" s="130"/>
      <c r="CF226" s="130"/>
      <c r="CG226" s="130"/>
      <c r="CH226" s="130"/>
      <c r="CI226" s="130"/>
      <c r="CJ226" s="130"/>
      <c r="CK226" s="130"/>
      <c r="CL226" s="130"/>
      <c r="CM226" s="130"/>
      <c r="CN226" s="130"/>
      <c r="CO226" s="130"/>
      <c r="CP226" s="130"/>
      <c r="CQ226" s="130"/>
      <c r="CR226" s="130"/>
      <c r="CS226" s="130"/>
      <c r="CT226" s="130"/>
      <c r="CU226" s="130"/>
      <c r="CV226" s="130"/>
      <c r="CW226" s="130"/>
      <c r="CX226" s="130"/>
      <c r="CY226" s="130"/>
      <c r="CZ226" s="130"/>
      <c r="DA226" s="130"/>
      <c r="DB226" s="130"/>
      <c r="DC226" s="130"/>
      <c r="DD226" s="130"/>
      <c r="DE226" s="130"/>
      <c r="DF226" s="130"/>
      <c r="DG226" s="130"/>
      <c r="DH226" s="130"/>
      <c r="DI226" s="130"/>
      <c r="DJ226" s="130"/>
      <c r="DK226" s="130"/>
      <c r="DL226" s="130"/>
      <c r="DM226" s="130"/>
      <c r="DN226" s="130"/>
      <c r="DO226" s="130"/>
      <c r="DP226" s="130"/>
      <c r="DQ226" s="130"/>
      <c r="DR226" s="130"/>
      <c r="DS226" s="130"/>
      <c r="DT226" s="130"/>
      <c r="DU226" s="130"/>
      <c r="DV226" s="130"/>
      <c r="DW226" s="130"/>
      <c r="DX226" s="130"/>
      <c r="DY226" s="130"/>
      <c r="DZ226" s="130"/>
      <c r="EA226" s="130"/>
      <c r="EB226" s="130"/>
      <c r="EC226" s="130"/>
      <c r="ED226" s="130"/>
      <c r="EE226" s="130"/>
      <c r="EF226" s="130"/>
      <c r="EG226" s="130"/>
      <c r="EH226" s="130"/>
      <c r="EI226" s="130"/>
      <c r="EJ226" s="130"/>
      <c r="EK226" s="130"/>
      <c r="EL226" s="130"/>
      <c r="EM226" s="130"/>
      <c r="EN226" s="130"/>
      <c r="EO226" s="130"/>
      <c r="EP226" s="130"/>
      <c r="EQ226" s="130"/>
      <c r="ER226" s="130"/>
      <c r="ES226" s="130"/>
      <c r="ET226" s="130"/>
      <c r="EU226" s="130"/>
      <c r="EV226" s="130"/>
      <c r="EW226" s="130"/>
      <c r="EX226" s="130"/>
      <c r="EY226" s="130"/>
      <c r="EZ226" s="130"/>
      <c r="FA226" s="130"/>
      <c r="FB226" s="130"/>
      <c r="FC226" s="130"/>
      <c r="FD226" s="130"/>
      <c r="FE226" s="130"/>
      <c r="FF226" s="130"/>
      <c r="FG226" s="130"/>
      <c r="FH226" s="130"/>
      <c r="FI226" s="130"/>
      <c r="FJ226" s="130"/>
      <c r="FK226" s="130"/>
      <c r="FL226" s="130"/>
      <c r="FM226" s="130"/>
      <c r="FN226" s="130"/>
    </row>
    <row r="227" spans="1:170" ht="13.5" thickBot="1">
      <c r="A227" s="712"/>
      <c r="B227" s="640"/>
      <c r="C227" s="652" t="s">
        <v>333</v>
      </c>
      <c r="D227" s="643"/>
      <c r="E227" s="653" t="s">
        <v>334</v>
      </c>
      <c r="F227" s="644" t="s">
        <v>54</v>
      </c>
      <c r="G227" s="795">
        <v>270</v>
      </c>
      <c r="H227" s="641"/>
      <c r="I227" s="711"/>
    </row>
    <row r="228" spans="1:170" ht="39" thickTop="1">
      <c r="A228" s="710">
        <v>72</v>
      </c>
      <c r="B228" s="633"/>
      <c r="C228" s="629"/>
      <c r="D228" s="634"/>
      <c r="E228" s="642" t="s">
        <v>335</v>
      </c>
      <c r="F228" s="630" t="s">
        <v>21</v>
      </c>
      <c r="G228" s="797">
        <v>162</v>
      </c>
      <c r="H228" s="631"/>
      <c r="I228" s="709"/>
    </row>
    <row r="229" spans="1:170">
      <c r="A229" s="713"/>
      <c r="B229" s="637"/>
      <c r="C229" s="637" t="s">
        <v>336</v>
      </c>
      <c r="D229" s="637"/>
      <c r="E229" s="660" t="s">
        <v>337</v>
      </c>
      <c r="F229" s="649" t="s">
        <v>54</v>
      </c>
      <c r="G229" s="794">
        <v>162</v>
      </c>
      <c r="H229" s="639"/>
      <c r="I229" s="714"/>
    </row>
    <row r="230" spans="1:170" ht="13.5" thickBot="1">
      <c r="A230" s="716"/>
      <c r="B230" s="622"/>
      <c r="C230" s="622"/>
      <c r="D230" s="622"/>
      <c r="E230" s="622" t="s">
        <v>58</v>
      </c>
      <c r="F230" s="621" t="s">
        <v>13</v>
      </c>
      <c r="G230" s="621" t="s">
        <v>13</v>
      </c>
      <c r="H230" s="620" t="s">
        <v>13</v>
      </c>
      <c r="I230" s="717"/>
    </row>
    <row r="231" spans="1:170" ht="13.5" thickTop="1">
      <c r="A231" s="757"/>
      <c r="B231" s="758"/>
      <c r="C231" s="759"/>
      <c r="D231" s="735" t="s">
        <v>338</v>
      </c>
      <c r="E231" s="657" t="s">
        <v>339</v>
      </c>
      <c r="F231" s="758" t="s">
        <v>13</v>
      </c>
      <c r="G231" s="773" t="s">
        <v>13</v>
      </c>
      <c r="H231" s="776" t="s">
        <v>13</v>
      </c>
      <c r="I231" s="760" t="s">
        <v>13</v>
      </c>
    </row>
    <row r="232" spans="1:170" ht="39">
      <c r="A232" s="665">
        <v>73</v>
      </c>
      <c r="B232" s="761"/>
      <c r="C232" s="762"/>
      <c r="D232" s="755"/>
      <c r="E232" s="774" t="s">
        <v>340</v>
      </c>
      <c r="F232" s="763" t="s">
        <v>22</v>
      </c>
      <c r="G232" s="754">
        <v>87</v>
      </c>
      <c r="H232" s="775"/>
      <c r="I232" s="753"/>
    </row>
    <row r="233" spans="1:170">
      <c r="A233" s="665"/>
      <c r="B233" s="761"/>
      <c r="C233" s="652" t="s">
        <v>341</v>
      </c>
      <c r="D233" s="755"/>
      <c r="E233" s="638">
        <v>87</v>
      </c>
      <c r="F233" s="763" t="s">
        <v>54</v>
      </c>
      <c r="G233" s="638">
        <v>87</v>
      </c>
      <c r="H233" s="670"/>
      <c r="I233" s="753"/>
    </row>
    <row r="234" spans="1:170" ht="39">
      <c r="A234" s="665">
        <v>74</v>
      </c>
      <c r="B234" s="761"/>
      <c r="C234" s="762"/>
      <c r="D234" s="755"/>
      <c r="E234" s="774" t="s">
        <v>342</v>
      </c>
      <c r="F234" s="763" t="s">
        <v>21</v>
      </c>
      <c r="G234" s="754">
        <v>65.7</v>
      </c>
      <c r="H234" s="775"/>
      <c r="I234" s="753"/>
    </row>
    <row r="235" spans="1:170">
      <c r="A235" s="665"/>
      <c r="B235" s="761"/>
      <c r="C235" s="652" t="s">
        <v>343</v>
      </c>
      <c r="D235" s="755"/>
      <c r="E235" s="638">
        <v>65.7</v>
      </c>
      <c r="F235" s="763" t="s">
        <v>54</v>
      </c>
      <c r="G235" s="638">
        <v>65.7</v>
      </c>
      <c r="H235" s="670"/>
      <c r="I235" s="753"/>
    </row>
    <row r="236" spans="1:170" ht="13.5" thickBot="1">
      <c r="A236" s="716"/>
      <c r="B236" s="622"/>
      <c r="C236" s="622"/>
      <c r="D236" s="622"/>
      <c r="E236" s="622" t="s">
        <v>344</v>
      </c>
      <c r="F236" s="621" t="s">
        <v>13</v>
      </c>
      <c r="G236" s="621" t="s">
        <v>13</v>
      </c>
      <c r="H236" s="620" t="s">
        <v>13</v>
      </c>
      <c r="I236" s="717"/>
    </row>
    <row r="237" spans="1:170" ht="13.5" thickTop="1">
      <c r="A237" s="778"/>
      <c r="B237" s="779"/>
      <c r="C237" s="780"/>
      <c r="D237" s="781" t="s">
        <v>345</v>
      </c>
      <c r="E237" s="782" t="s">
        <v>374</v>
      </c>
      <c r="F237" s="779" t="s">
        <v>13</v>
      </c>
      <c r="G237" s="783" t="s">
        <v>13</v>
      </c>
      <c r="H237" s="776" t="s">
        <v>13</v>
      </c>
      <c r="I237" s="784" t="s">
        <v>13</v>
      </c>
    </row>
    <row r="238" spans="1:170" ht="39">
      <c r="A238" s="665">
        <v>75</v>
      </c>
      <c r="B238" s="761"/>
      <c r="C238" s="762"/>
      <c r="D238" s="755"/>
      <c r="E238" s="777" t="s">
        <v>378</v>
      </c>
      <c r="F238" s="763" t="s">
        <v>22</v>
      </c>
      <c r="G238" s="754">
        <v>74</v>
      </c>
      <c r="H238" s="670"/>
      <c r="I238" s="753"/>
    </row>
    <row r="239" spans="1:170">
      <c r="A239" s="665"/>
      <c r="B239" s="761"/>
      <c r="C239" s="652" t="s">
        <v>346</v>
      </c>
      <c r="D239" s="755"/>
      <c r="E239" s="638">
        <v>74</v>
      </c>
      <c r="F239" s="763" t="s">
        <v>54</v>
      </c>
      <c r="G239" s="638">
        <v>74</v>
      </c>
      <c r="H239" s="670"/>
      <c r="I239" s="753"/>
    </row>
    <row r="240" spans="1:170">
      <c r="A240" s="665">
        <v>76</v>
      </c>
      <c r="B240" s="761"/>
      <c r="C240" s="762"/>
      <c r="D240" s="755"/>
      <c r="E240" s="777" t="s">
        <v>347</v>
      </c>
      <c r="F240" s="763" t="s">
        <v>22</v>
      </c>
      <c r="G240" s="754">
        <v>173.2</v>
      </c>
      <c r="H240" s="670"/>
      <c r="I240" s="753"/>
    </row>
    <row r="241" spans="1:9">
      <c r="A241" s="665"/>
      <c r="B241" s="761"/>
      <c r="C241" s="652" t="s">
        <v>348</v>
      </c>
      <c r="D241" s="755"/>
      <c r="E241" s="638">
        <v>173.2</v>
      </c>
      <c r="F241" s="763" t="s">
        <v>54</v>
      </c>
      <c r="G241" s="638">
        <v>173.2</v>
      </c>
      <c r="H241" s="670"/>
      <c r="I241" s="753"/>
    </row>
    <row r="242" spans="1:9">
      <c r="A242" s="665">
        <f>A240+1</f>
        <v>77</v>
      </c>
      <c r="B242" s="761"/>
      <c r="C242" s="762"/>
      <c r="D242" s="755"/>
      <c r="E242" s="777" t="s">
        <v>349</v>
      </c>
      <c r="F242" s="763" t="s">
        <v>22</v>
      </c>
      <c r="G242" s="754">
        <v>7.3</v>
      </c>
      <c r="H242" s="670"/>
      <c r="I242" s="753"/>
    </row>
    <row r="243" spans="1:9">
      <c r="A243" s="665"/>
      <c r="B243" s="761"/>
      <c r="C243" s="652" t="s">
        <v>350</v>
      </c>
      <c r="D243" s="755"/>
      <c r="E243" s="638">
        <v>7.3</v>
      </c>
      <c r="F243" s="763" t="s">
        <v>54</v>
      </c>
      <c r="G243" s="638">
        <v>7.3</v>
      </c>
      <c r="H243" s="670"/>
      <c r="I243" s="753"/>
    </row>
    <row r="244" spans="1:9">
      <c r="A244" s="665">
        <f t="shared" ref="A244" si="11">A242+1</f>
        <v>78</v>
      </c>
      <c r="B244" s="761"/>
      <c r="C244" s="762"/>
      <c r="D244" s="755"/>
      <c r="E244" s="777" t="s">
        <v>351</v>
      </c>
      <c r="F244" s="763" t="s">
        <v>22</v>
      </c>
      <c r="G244" s="754">
        <v>5</v>
      </c>
      <c r="H244" s="670"/>
      <c r="I244" s="753"/>
    </row>
    <row r="245" spans="1:9">
      <c r="A245" s="665"/>
      <c r="B245" s="761"/>
      <c r="C245" s="652" t="s">
        <v>352</v>
      </c>
      <c r="D245" s="755"/>
      <c r="E245" s="638">
        <v>5</v>
      </c>
      <c r="F245" s="763" t="s">
        <v>54</v>
      </c>
      <c r="G245" s="638">
        <v>5</v>
      </c>
      <c r="H245" s="670"/>
      <c r="I245" s="753"/>
    </row>
    <row r="246" spans="1:9">
      <c r="A246" s="665">
        <f t="shared" ref="A246" si="12">A244+1</f>
        <v>79</v>
      </c>
      <c r="B246" s="761"/>
      <c r="C246" s="652"/>
      <c r="D246" s="755"/>
      <c r="E246" s="777" t="s">
        <v>353</v>
      </c>
      <c r="F246" s="763" t="s">
        <v>12</v>
      </c>
      <c r="G246" s="754">
        <v>2</v>
      </c>
      <c r="H246" s="670"/>
      <c r="I246" s="753"/>
    </row>
    <row r="247" spans="1:9">
      <c r="A247" s="665"/>
      <c r="B247" s="761"/>
      <c r="C247" s="652" t="s">
        <v>354</v>
      </c>
      <c r="D247" s="755"/>
      <c r="E247" s="638">
        <v>2</v>
      </c>
      <c r="F247" s="763" t="s">
        <v>54</v>
      </c>
      <c r="G247" s="638">
        <v>2</v>
      </c>
      <c r="H247" s="670"/>
      <c r="I247" s="753"/>
    </row>
    <row r="248" spans="1:9" ht="19.5">
      <c r="A248" s="665">
        <f t="shared" ref="A248" si="13">A246+1</f>
        <v>80</v>
      </c>
      <c r="B248" s="761"/>
      <c r="C248" s="652"/>
      <c r="D248" s="755"/>
      <c r="E248" s="777" t="s">
        <v>355</v>
      </c>
      <c r="F248" s="763" t="s">
        <v>22</v>
      </c>
      <c r="G248" s="754">
        <v>18.5</v>
      </c>
      <c r="H248" s="670"/>
      <c r="I248" s="753"/>
    </row>
    <row r="249" spans="1:9">
      <c r="A249" s="665"/>
      <c r="B249" s="761"/>
      <c r="C249" s="652" t="s">
        <v>356</v>
      </c>
      <c r="D249" s="755"/>
      <c r="E249" s="638">
        <v>18.5</v>
      </c>
      <c r="F249" s="763" t="s">
        <v>54</v>
      </c>
      <c r="G249" s="638">
        <v>18.5</v>
      </c>
      <c r="H249" s="670"/>
      <c r="I249" s="753"/>
    </row>
    <row r="250" spans="1:9">
      <c r="A250" s="665">
        <f t="shared" ref="A250" si="14">A248+1</f>
        <v>81</v>
      </c>
      <c r="B250" s="761"/>
      <c r="C250" s="652"/>
      <c r="D250" s="755"/>
      <c r="E250" s="777" t="s">
        <v>357</v>
      </c>
      <c r="F250" s="763" t="s">
        <v>12</v>
      </c>
      <c r="G250" s="754">
        <v>1</v>
      </c>
      <c r="H250" s="670"/>
      <c r="I250" s="753"/>
    </row>
    <row r="251" spans="1:9">
      <c r="A251" s="665"/>
      <c r="B251" s="761"/>
      <c r="C251" s="652" t="s">
        <v>358</v>
      </c>
      <c r="D251" s="755"/>
      <c r="E251" s="638">
        <v>1</v>
      </c>
      <c r="F251" s="763" t="s">
        <v>54</v>
      </c>
      <c r="G251" s="638">
        <v>1</v>
      </c>
      <c r="H251" s="670"/>
      <c r="I251" s="753"/>
    </row>
    <row r="252" spans="1:9">
      <c r="A252" s="665">
        <f t="shared" ref="A252" si="15">A250+1</f>
        <v>82</v>
      </c>
      <c r="B252" s="761"/>
      <c r="C252" s="652"/>
      <c r="D252" s="755"/>
      <c r="E252" s="777" t="s">
        <v>359</v>
      </c>
      <c r="F252" s="763" t="s">
        <v>12</v>
      </c>
      <c r="G252" s="754">
        <v>11</v>
      </c>
      <c r="H252" s="670"/>
      <c r="I252" s="753"/>
    </row>
    <row r="253" spans="1:9">
      <c r="A253" s="665"/>
      <c r="B253" s="761"/>
      <c r="C253" s="652" t="s">
        <v>360</v>
      </c>
      <c r="D253" s="755"/>
      <c r="E253" s="638">
        <v>11</v>
      </c>
      <c r="F253" s="763" t="s">
        <v>54</v>
      </c>
      <c r="G253" s="638">
        <v>11</v>
      </c>
      <c r="H253" s="670"/>
      <c r="I253" s="753"/>
    </row>
    <row r="254" spans="1:9">
      <c r="A254" s="665">
        <f t="shared" ref="A254" si="16">A252+1</f>
        <v>83</v>
      </c>
      <c r="B254" s="761"/>
      <c r="C254" s="652"/>
      <c r="D254" s="755"/>
      <c r="E254" s="777" t="s">
        <v>361</v>
      </c>
      <c r="F254" s="763" t="s">
        <v>12</v>
      </c>
      <c r="G254" s="754">
        <v>2</v>
      </c>
      <c r="H254" s="670"/>
      <c r="I254" s="753"/>
    </row>
    <row r="255" spans="1:9">
      <c r="A255" s="665"/>
      <c r="B255" s="761"/>
      <c r="C255" s="652" t="s">
        <v>362</v>
      </c>
      <c r="D255" s="755"/>
      <c r="E255" s="638">
        <v>2</v>
      </c>
      <c r="F255" s="763" t="s">
        <v>54</v>
      </c>
      <c r="G255" s="638">
        <v>2</v>
      </c>
      <c r="H255" s="670"/>
      <c r="I255" s="753"/>
    </row>
    <row r="256" spans="1:9" ht="19.5">
      <c r="A256" s="665">
        <f t="shared" ref="A256" si="17">A254+1</f>
        <v>84</v>
      </c>
      <c r="B256" s="761"/>
      <c r="C256" s="652"/>
      <c r="D256" s="755"/>
      <c r="E256" s="777" t="s">
        <v>379</v>
      </c>
      <c r="F256" s="763" t="s">
        <v>12</v>
      </c>
      <c r="G256" s="754">
        <v>1</v>
      </c>
      <c r="H256" s="670"/>
      <c r="I256" s="753"/>
    </row>
    <row r="257" spans="1:9">
      <c r="A257" s="665"/>
      <c r="B257" s="761"/>
      <c r="C257" s="652" t="s">
        <v>363</v>
      </c>
      <c r="D257" s="755"/>
      <c r="E257" s="638">
        <v>1</v>
      </c>
      <c r="F257" s="763" t="s">
        <v>54</v>
      </c>
      <c r="G257" s="638">
        <v>1</v>
      </c>
      <c r="H257" s="670"/>
      <c r="I257" s="753"/>
    </row>
    <row r="258" spans="1:9" ht="19.5">
      <c r="A258" s="665">
        <f t="shared" ref="A258" si="18">A256+1</f>
        <v>85</v>
      </c>
      <c r="B258" s="761"/>
      <c r="C258" s="652"/>
      <c r="D258" s="755"/>
      <c r="E258" s="777" t="s">
        <v>364</v>
      </c>
      <c r="F258" s="763" t="s">
        <v>22</v>
      </c>
      <c r="G258" s="754">
        <v>280</v>
      </c>
      <c r="H258" s="670"/>
      <c r="I258" s="753"/>
    </row>
    <row r="259" spans="1:9">
      <c r="A259" s="665"/>
      <c r="B259" s="761"/>
      <c r="C259" s="652" t="s">
        <v>365</v>
      </c>
      <c r="D259" s="755"/>
      <c r="E259" s="638">
        <v>280</v>
      </c>
      <c r="F259" s="763" t="s">
        <v>54</v>
      </c>
      <c r="G259" s="638">
        <v>280</v>
      </c>
      <c r="H259" s="670"/>
      <c r="I259" s="753"/>
    </row>
    <row r="260" spans="1:9" ht="19.5">
      <c r="A260" s="665">
        <f t="shared" ref="A260" si="19">A258+1</f>
        <v>86</v>
      </c>
      <c r="B260" s="761"/>
      <c r="C260" s="652"/>
      <c r="D260" s="755"/>
      <c r="E260" s="777" t="s">
        <v>366</v>
      </c>
      <c r="F260" s="763" t="s">
        <v>22</v>
      </c>
      <c r="G260" s="754">
        <v>58</v>
      </c>
      <c r="H260" s="670"/>
      <c r="I260" s="753"/>
    </row>
    <row r="261" spans="1:9">
      <c r="A261" s="665"/>
      <c r="B261" s="761"/>
      <c r="C261" s="652" t="s">
        <v>367</v>
      </c>
      <c r="D261" s="755"/>
      <c r="E261" s="638">
        <v>58</v>
      </c>
      <c r="F261" s="763" t="s">
        <v>54</v>
      </c>
      <c r="G261" s="638">
        <v>58</v>
      </c>
      <c r="H261" s="670"/>
      <c r="I261" s="753"/>
    </row>
    <row r="262" spans="1:9">
      <c r="A262" s="665">
        <f t="shared" ref="A262" si="20">A260+1</f>
        <v>87</v>
      </c>
      <c r="B262" s="761"/>
      <c r="C262" s="652"/>
      <c r="D262" s="755"/>
      <c r="E262" s="777" t="s">
        <v>368</v>
      </c>
      <c r="F262" s="763" t="s">
        <v>22</v>
      </c>
      <c r="G262" s="754">
        <v>150</v>
      </c>
      <c r="H262" s="670"/>
      <c r="I262" s="753"/>
    </row>
    <row r="263" spans="1:9">
      <c r="A263" s="756"/>
      <c r="B263" s="752"/>
      <c r="C263" s="652" t="s">
        <v>369</v>
      </c>
      <c r="D263" s="785"/>
      <c r="E263" s="788">
        <v>150</v>
      </c>
      <c r="F263" s="751" t="s">
        <v>54</v>
      </c>
      <c r="G263" s="788">
        <v>150</v>
      </c>
      <c r="H263" s="786"/>
      <c r="I263" s="787"/>
    </row>
    <row r="264" spans="1:9" ht="13.5" thickBot="1">
      <c r="A264" s="789"/>
      <c r="B264" s="790"/>
      <c r="C264" s="790"/>
      <c r="D264" s="790"/>
      <c r="E264" s="790" t="s">
        <v>460</v>
      </c>
      <c r="F264" s="791" t="s">
        <v>13</v>
      </c>
      <c r="G264" s="791" t="s">
        <v>13</v>
      </c>
      <c r="H264" s="792" t="s">
        <v>13</v>
      </c>
      <c r="I264" s="793"/>
    </row>
    <row r="265" spans="1:9" ht="16.5" thickTop="1">
      <c r="A265" s="764"/>
      <c r="B265" s="765"/>
      <c r="C265" s="766"/>
      <c r="D265" s="767"/>
      <c r="E265" s="768" t="s">
        <v>47</v>
      </c>
      <c r="F265" s="769" t="s">
        <v>13</v>
      </c>
      <c r="G265" s="770" t="s">
        <v>13</v>
      </c>
      <c r="H265" s="771" t="s">
        <v>13</v>
      </c>
      <c r="I265" s="772"/>
    </row>
    <row r="266" spans="1:9" ht="16.5" thickBot="1">
      <c r="A266" s="698" t="s">
        <v>414</v>
      </c>
      <c r="B266" s="719" t="s">
        <v>127</v>
      </c>
      <c r="C266" s="720"/>
      <c r="D266" s="699" t="s">
        <v>49</v>
      </c>
      <c r="E266" s="721" t="s">
        <v>50</v>
      </c>
      <c r="F266" s="719" t="s">
        <v>13</v>
      </c>
      <c r="G266" s="722" t="s">
        <v>13</v>
      </c>
      <c r="H266" s="723" t="s">
        <v>13</v>
      </c>
      <c r="I266" s="705" t="s">
        <v>13</v>
      </c>
    </row>
    <row r="267" spans="1:9" ht="64.5" thickTop="1">
      <c r="A267" s="666">
        <v>88</v>
      </c>
      <c r="B267" s="667"/>
      <c r="C267" s="675"/>
      <c r="D267" s="668" t="s">
        <v>81</v>
      </c>
      <c r="E267" s="724" t="s">
        <v>411</v>
      </c>
      <c r="F267" s="667" t="s">
        <v>52</v>
      </c>
      <c r="G267" s="725">
        <f>7.65+11.169+264.996+331.52+26.64+3.2+(403.2/2)+10.4</f>
        <v>857.18</v>
      </c>
      <c r="H267" s="686"/>
      <c r="I267" s="706"/>
    </row>
    <row r="268" spans="1:9">
      <c r="A268" s="679"/>
      <c r="B268" s="726"/>
      <c r="C268" s="659" t="s">
        <v>370</v>
      </c>
      <c r="D268" s="727"/>
      <c r="E268" s="659" t="s">
        <v>380</v>
      </c>
      <c r="F268" s="728" t="s">
        <v>54</v>
      </c>
      <c r="G268" s="660">
        <v>857.18</v>
      </c>
      <c r="H268" s="729"/>
      <c r="I268" s="730"/>
    </row>
    <row r="269" spans="1:9" ht="13.5" thickBot="1">
      <c r="A269" s="664"/>
      <c r="B269" s="662"/>
      <c r="C269" s="662"/>
      <c r="D269" s="662"/>
      <c r="E269" s="661" t="s">
        <v>67</v>
      </c>
      <c r="F269" s="662" t="s">
        <v>13</v>
      </c>
      <c r="G269" s="662" t="s">
        <v>13</v>
      </c>
      <c r="H269" s="731" t="s">
        <v>13</v>
      </c>
      <c r="I269" s="707"/>
    </row>
    <row r="270" spans="1:9" ht="39" thickTop="1">
      <c r="A270" s="732">
        <v>89</v>
      </c>
      <c r="B270" s="611"/>
      <c r="C270" s="611"/>
      <c r="D270" s="612" t="s">
        <v>80</v>
      </c>
      <c r="E270" s="611" t="s">
        <v>375</v>
      </c>
      <c r="F270" s="612" t="s">
        <v>52</v>
      </c>
      <c r="G270" s="613">
        <f>0.675+1.8+2.633+0.986+2.628+3.778+23.38+62.35+89.631+23.68+106.56+201.28+2.498+24.15+3.3+0.8+6.4+(406.2/2)</f>
        <v>759.63</v>
      </c>
      <c r="H270" s="798"/>
      <c r="I270" s="733"/>
    </row>
    <row r="271" spans="1:9">
      <c r="A271" s="656"/>
      <c r="B271" s="655"/>
      <c r="C271" s="652" t="s">
        <v>371</v>
      </c>
      <c r="D271" s="635"/>
      <c r="E271" s="652" t="s">
        <v>381</v>
      </c>
      <c r="F271" s="632" t="s">
        <v>54</v>
      </c>
      <c r="G271" s="653">
        <v>759.63</v>
      </c>
      <c r="H271" s="654"/>
      <c r="I271" s="715"/>
    </row>
    <row r="272" spans="1:9">
      <c r="A272" s="734"/>
      <c r="B272" s="735"/>
      <c r="C272" s="612"/>
      <c r="D272" s="735"/>
      <c r="E272" s="736" t="s">
        <v>376</v>
      </c>
      <c r="F272" s="735" t="s">
        <v>13</v>
      </c>
      <c r="G272" s="735" t="s">
        <v>13</v>
      </c>
      <c r="H272" s="737" t="s">
        <v>13</v>
      </c>
      <c r="I272" s="738"/>
    </row>
    <row r="273" spans="1:9" ht="16.5" thickBot="1">
      <c r="A273" s="739"/>
      <c r="B273" s="740"/>
      <c r="C273" s="741"/>
      <c r="D273" s="742"/>
      <c r="E273" s="743" t="s">
        <v>51</v>
      </c>
      <c r="F273" s="744" t="s">
        <v>13</v>
      </c>
      <c r="G273" s="745" t="s">
        <v>13</v>
      </c>
      <c r="H273" s="746" t="s">
        <v>13</v>
      </c>
      <c r="I273" s="747"/>
    </row>
    <row r="274" spans="1:9" ht="17.25" thickTop="1" thickBot="1">
      <c r="A274" s="619" t="s">
        <v>415</v>
      </c>
      <c r="B274" s="618" t="s">
        <v>132</v>
      </c>
      <c r="C274" s="617"/>
      <c r="D274" s="651" t="s">
        <v>26</v>
      </c>
      <c r="E274" s="616" t="s">
        <v>27</v>
      </c>
      <c r="F274" s="650" t="s">
        <v>13</v>
      </c>
      <c r="G274" s="615" t="s">
        <v>13</v>
      </c>
      <c r="H274" s="614" t="s">
        <v>13</v>
      </c>
      <c r="I274" s="749" t="s">
        <v>13</v>
      </c>
    </row>
    <row r="275" spans="1:9" ht="14.25" thickTop="1" thickBot="1">
      <c r="A275" s="677"/>
      <c r="B275" s="676"/>
      <c r="C275" s="676"/>
      <c r="D275" s="676"/>
      <c r="E275" s="678" t="s">
        <v>87</v>
      </c>
      <c r="F275" s="690"/>
      <c r="G275" s="691"/>
      <c r="H275" s="692"/>
      <c r="I275" s="750"/>
    </row>
    <row r="276" spans="1:9" ht="15" thickTop="1">
      <c r="A276" s="666">
        <v>90</v>
      </c>
      <c r="B276" s="681"/>
      <c r="C276" s="681"/>
      <c r="D276" s="667" t="s">
        <v>86</v>
      </c>
      <c r="E276" s="681" t="s">
        <v>167</v>
      </c>
      <c r="F276" s="685" t="s">
        <v>166</v>
      </c>
      <c r="G276" s="796">
        <v>270</v>
      </c>
      <c r="H276" s="686"/>
      <c r="I276" s="706"/>
    </row>
    <row r="277" spans="1:9">
      <c r="A277" s="665"/>
      <c r="B277" s="669"/>
      <c r="C277" s="659" t="s">
        <v>372</v>
      </c>
      <c r="D277" s="682"/>
      <c r="E277" s="680" t="s">
        <v>373</v>
      </c>
      <c r="F277" s="683" t="s">
        <v>21</v>
      </c>
      <c r="G277" s="660">
        <v>270</v>
      </c>
      <c r="H277" s="684"/>
      <c r="I277" s="748"/>
    </row>
    <row r="278" spans="1:9" ht="16.5" thickBot="1">
      <c r="A278" s="671"/>
      <c r="B278" s="672"/>
      <c r="C278" s="673"/>
      <c r="D278" s="674"/>
      <c r="E278" s="663" t="s">
        <v>28</v>
      </c>
      <c r="F278" s="687" t="s">
        <v>13</v>
      </c>
      <c r="G278" s="688" t="s">
        <v>13</v>
      </c>
      <c r="H278" s="689" t="s">
        <v>13</v>
      </c>
      <c r="I278" s="718"/>
    </row>
    <row r="279" spans="1:9" ht="33" customHeight="1" thickTop="1" thickBot="1">
      <c r="A279" s="975" t="s">
        <v>461</v>
      </c>
      <c r="B279" s="976"/>
      <c r="C279" s="976"/>
      <c r="D279" s="976"/>
      <c r="E279" s="976"/>
      <c r="F279" s="976"/>
      <c r="G279" s="976"/>
      <c r="H279" s="977"/>
      <c r="I279" s="693"/>
    </row>
    <row r="280" spans="1:9" ht="17.25" thickTop="1" thickBot="1">
      <c r="A280" s="799"/>
      <c r="B280" s="800"/>
      <c r="C280" s="800"/>
      <c r="D280" s="800"/>
      <c r="E280" s="969" t="s">
        <v>327</v>
      </c>
      <c r="F280" s="970"/>
      <c r="G280" s="970"/>
      <c r="H280" s="970"/>
      <c r="I280" s="693"/>
    </row>
    <row r="281" spans="1:9" ht="14.25" thickTop="1" thickBot="1">
      <c r="A281" s="969" t="s">
        <v>377</v>
      </c>
      <c r="B281" s="970"/>
      <c r="C281" s="970"/>
      <c r="D281" s="970"/>
      <c r="E281" s="970"/>
      <c r="F281" s="970"/>
      <c r="G281" s="970"/>
      <c r="H281" s="971"/>
      <c r="I281" s="693"/>
    </row>
    <row r="282" spans="1:9" ht="16.5" thickTop="1">
      <c r="A282" s="984" t="s">
        <v>400</v>
      </c>
      <c r="B282" s="985"/>
      <c r="C282" s="985"/>
      <c r="D282" s="985"/>
      <c r="E282" s="986"/>
      <c r="F282" s="694" t="s">
        <v>13</v>
      </c>
      <c r="G282" s="695" t="s">
        <v>13</v>
      </c>
      <c r="H282" s="696" t="s">
        <v>13</v>
      </c>
      <c r="I282" s="697" t="s">
        <v>13</v>
      </c>
    </row>
    <row r="283" spans="1:9" ht="15.75">
      <c r="A283" s="698" t="s">
        <v>416</v>
      </c>
      <c r="B283" s="699"/>
      <c r="C283" s="699"/>
      <c r="D283" s="700" t="s">
        <v>79</v>
      </c>
      <c r="E283" s="701" t="s">
        <v>14</v>
      </c>
      <c r="F283" s="702" t="s">
        <v>15</v>
      </c>
      <c r="G283" s="703" t="s">
        <v>15</v>
      </c>
      <c r="H283" s="704"/>
      <c r="I283" s="705"/>
    </row>
    <row r="284" spans="1:9" ht="13.5" thickBot="1">
      <c r="A284" s="627"/>
      <c r="B284" s="623" t="s">
        <v>128</v>
      </c>
      <c r="C284" s="624"/>
      <c r="D284" s="626" t="s">
        <v>78</v>
      </c>
      <c r="E284" s="625" t="s">
        <v>48</v>
      </c>
      <c r="F284" s="646" t="s">
        <v>13</v>
      </c>
      <c r="G284" s="647" t="s">
        <v>13</v>
      </c>
      <c r="H284" s="648" t="s">
        <v>13</v>
      </c>
      <c r="I284" s="708" t="s">
        <v>13</v>
      </c>
    </row>
    <row r="285" spans="1:9" ht="39" thickTop="1">
      <c r="A285" s="710">
        <v>91</v>
      </c>
      <c r="B285" s="628"/>
      <c r="C285" s="645"/>
      <c r="D285" s="628"/>
      <c r="E285" s="636" t="s">
        <v>332</v>
      </c>
      <c r="F285" s="630" t="s">
        <v>21</v>
      </c>
      <c r="G285" s="797">
        <f>G286</f>
        <v>340</v>
      </c>
      <c r="H285" s="631"/>
      <c r="I285" s="709"/>
    </row>
    <row r="286" spans="1:9" ht="13.5" thickBot="1">
      <c r="A286" s="712"/>
      <c r="B286" s="640"/>
      <c r="C286" s="652" t="s">
        <v>383</v>
      </c>
      <c r="D286" s="643"/>
      <c r="E286" s="653" t="s">
        <v>384</v>
      </c>
      <c r="F286" s="644" t="s">
        <v>54</v>
      </c>
      <c r="G286" s="795">
        <v>340</v>
      </c>
      <c r="H286" s="641"/>
      <c r="I286" s="711"/>
    </row>
    <row r="287" spans="1:9" ht="39" thickTop="1">
      <c r="A287" s="710">
        <v>92</v>
      </c>
      <c r="B287" s="633"/>
      <c r="C287" s="629"/>
      <c r="D287" s="634"/>
      <c r="E287" s="642" t="s">
        <v>335</v>
      </c>
      <c r="F287" s="630" t="s">
        <v>21</v>
      </c>
      <c r="G287" s="797">
        <f>G288</f>
        <v>174</v>
      </c>
      <c r="H287" s="631"/>
      <c r="I287" s="709"/>
    </row>
    <row r="288" spans="1:9">
      <c r="A288" s="713"/>
      <c r="B288" s="637"/>
      <c r="C288" s="637" t="s">
        <v>385</v>
      </c>
      <c r="D288" s="637"/>
      <c r="E288" s="660" t="s">
        <v>386</v>
      </c>
      <c r="F288" s="649" t="s">
        <v>54</v>
      </c>
      <c r="G288" s="794">
        <f>30+20+17+40+67</f>
        <v>174</v>
      </c>
      <c r="H288" s="639"/>
      <c r="I288" s="714"/>
    </row>
    <row r="289" spans="1:9" ht="13.5" thickBot="1">
      <c r="A289" s="716"/>
      <c r="B289" s="622"/>
      <c r="C289" s="622"/>
      <c r="D289" s="622"/>
      <c r="E289" s="622" t="s">
        <v>58</v>
      </c>
      <c r="F289" s="621" t="s">
        <v>13</v>
      </c>
      <c r="G289" s="621" t="s">
        <v>13</v>
      </c>
      <c r="H289" s="620" t="s">
        <v>13</v>
      </c>
      <c r="I289" s="717"/>
    </row>
    <row r="290" spans="1:9" ht="13.5" thickTop="1">
      <c r="A290" s="757"/>
      <c r="B290" s="758"/>
      <c r="C290" s="759"/>
      <c r="D290" s="735" t="s">
        <v>338</v>
      </c>
      <c r="E290" s="657" t="s">
        <v>387</v>
      </c>
      <c r="F290" s="609" t="s">
        <v>13</v>
      </c>
      <c r="G290" s="608" t="s">
        <v>13</v>
      </c>
      <c r="H290" s="658" t="s">
        <v>13</v>
      </c>
      <c r="I290" s="760" t="s">
        <v>13</v>
      </c>
    </row>
    <row r="291" spans="1:9" ht="29.25">
      <c r="A291" s="466">
        <v>93</v>
      </c>
      <c r="B291" s="607"/>
      <c r="C291" s="606"/>
      <c r="D291" s="605"/>
      <c r="E291" s="604" t="s">
        <v>401</v>
      </c>
      <c r="F291" s="603" t="s">
        <v>22</v>
      </c>
      <c r="G291" s="602">
        <v>56.5</v>
      </c>
      <c r="H291" s="601"/>
      <c r="I291" s="600"/>
    </row>
    <row r="292" spans="1:9">
      <c r="A292" s="665"/>
      <c r="B292" s="761"/>
      <c r="C292" s="652" t="s">
        <v>388</v>
      </c>
      <c r="D292" s="755"/>
      <c r="E292" s="638">
        <v>56.5</v>
      </c>
      <c r="F292" s="763" t="s">
        <v>54</v>
      </c>
      <c r="G292" s="638">
        <f>E292</f>
        <v>56.5</v>
      </c>
      <c r="H292" s="670"/>
      <c r="I292" s="753"/>
    </row>
    <row r="293" spans="1:9">
      <c r="A293" s="466">
        <v>94</v>
      </c>
      <c r="B293" s="761"/>
      <c r="C293" s="762"/>
      <c r="D293" s="755"/>
      <c r="E293" s="610" t="s">
        <v>389</v>
      </c>
      <c r="F293" s="763" t="s">
        <v>22</v>
      </c>
      <c r="G293" s="754">
        <v>28.5</v>
      </c>
      <c r="H293" s="601"/>
      <c r="I293" s="600"/>
    </row>
    <row r="294" spans="1:9">
      <c r="A294" s="665"/>
      <c r="B294" s="761"/>
      <c r="C294" s="652" t="s">
        <v>390</v>
      </c>
      <c r="D294" s="755"/>
      <c r="E294" s="638">
        <v>28.5</v>
      </c>
      <c r="F294" s="763" t="s">
        <v>54</v>
      </c>
      <c r="G294" s="638">
        <f>E294</f>
        <v>28.5</v>
      </c>
      <c r="H294" s="670"/>
      <c r="I294" s="753"/>
    </row>
    <row r="295" spans="1:9" ht="19.5">
      <c r="A295" s="466">
        <v>95</v>
      </c>
      <c r="B295" s="761"/>
      <c r="C295" s="762"/>
      <c r="D295" s="755"/>
      <c r="E295" s="610" t="s">
        <v>391</v>
      </c>
      <c r="F295" s="763" t="s">
        <v>22</v>
      </c>
      <c r="G295" s="754">
        <v>126.5</v>
      </c>
      <c r="H295" s="601"/>
      <c r="I295" s="600"/>
    </row>
    <row r="296" spans="1:9">
      <c r="A296" s="665"/>
      <c r="B296" s="761"/>
      <c r="C296" s="652" t="s">
        <v>392</v>
      </c>
      <c r="D296" s="755"/>
      <c r="E296" s="638">
        <v>126.5</v>
      </c>
      <c r="F296" s="763" t="s">
        <v>54</v>
      </c>
      <c r="G296" s="638">
        <f>E296</f>
        <v>126.5</v>
      </c>
      <c r="H296" s="670"/>
      <c r="I296" s="753"/>
    </row>
    <row r="297" spans="1:9" ht="19.5">
      <c r="A297" s="466">
        <v>96</v>
      </c>
      <c r="B297" s="761"/>
      <c r="C297" s="762"/>
      <c r="D297" s="755"/>
      <c r="E297" s="610" t="s">
        <v>402</v>
      </c>
      <c r="F297" s="763" t="s">
        <v>12</v>
      </c>
      <c r="G297" s="754">
        <v>1</v>
      </c>
      <c r="H297" s="601"/>
      <c r="I297" s="600"/>
    </row>
    <row r="298" spans="1:9">
      <c r="A298" s="665"/>
      <c r="B298" s="761"/>
      <c r="C298" s="652" t="s">
        <v>393</v>
      </c>
      <c r="D298" s="755"/>
      <c r="E298" s="638">
        <v>1</v>
      </c>
      <c r="F298" s="763" t="s">
        <v>54</v>
      </c>
      <c r="G298" s="638">
        <f>E298</f>
        <v>1</v>
      </c>
      <c r="H298" s="670"/>
      <c r="I298" s="753"/>
    </row>
    <row r="299" spans="1:9" ht="19.5">
      <c r="A299" s="466">
        <v>97</v>
      </c>
      <c r="B299" s="761"/>
      <c r="C299" s="762"/>
      <c r="D299" s="755"/>
      <c r="E299" s="610" t="s">
        <v>403</v>
      </c>
      <c r="F299" s="763" t="s">
        <v>12</v>
      </c>
      <c r="G299" s="754">
        <v>7</v>
      </c>
      <c r="H299" s="601"/>
      <c r="I299" s="600"/>
    </row>
    <row r="300" spans="1:9">
      <c r="A300" s="665"/>
      <c r="B300" s="761"/>
      <c r="C300" s="652" t="s">
        <v>394</v>
      </c>
      <c r="D300" s="755"/>
      <c r="E300" s="638">
        <v>7</v>
      </c>
      <c r="F300" s="763" t="s">
        <v>54</v>
      </c>
      <c r="G300" s="638">
        <f>E300</f>
        <v>7</v>
      </c>
      <c r="H300" s="670"/>
      <c r="I300" s="753"/>
    </row>
    <row r="301" spans="1:9" ht="19.5">
      <c r="A301" s="466">
        <v>98</v>
      </c>
      <c r="B301" s="761"/>
      <c r="C301" s="762"/>
      <c r="D301" s="755"/>
      <c r="E301" s="610" t="s">
        <v>404</v>
      </c>
      <c r="F301" s="763" t="s">
        <v>12</v>
      </c>
      <c r="G301" s="754">
        <v>1</v>
      </c>
      <c r="H301" s="601"/>
      <c r="I301" s="600"/>
    </row>
    <row r="302" spans="1:9">
      <c r="A302" s="665"/>
      <c r="B302" s="761"/>
      <c r="C302" s="652" t="s">
        <v>395</v>
      </c>
      <c r="D302" s="755"/>
      <c r="E302" s="638">
        <v>1</v>
      </c>
      <c r="F302" s="763" t="s">
        <v>54</v>
      </c>
      <c r="G302" s="638">
        <f>E302</f>
        <v>1</v>
      </c>
      <c r="H302" s="670"/>
      <c r="I302" s="753"/>
    </row>
    <row r="303" spans="1:9" ht="19.5">
      <c r="A303" s="466">
        <v>99</v>
      </c>
      <c r="B303" s="761"/>
      <c r="C303" s="762"/>
      <c r="D303" s="755"/>
      <c r="E303" s="610" t="s">
        <v>405</v>
      </c>
      <c r="F303" s="763" t="s">
        <v>12</v>
      </c>
      <c r="G303" s="754">
        <v>9</v>
      </c>
      <c r="H303" s="601"/>
      <c r="I303" s="600"/>
    </row>
    <row r="304" spans="1:9">
      <c r="A304" s="665"/>
      <c r="B304" s="761"/>
      <c r="C304" s="652" t="s">
        <v>396</v>
      </c>
      <c r="D304" s="755"/>
      <c r="E304" s="638">
        <v>9</v>
      </c>
      <c r="F304" s="763" t="s">
        <v>54</v>
      </c>
      <c r="G304" s="638">
        <f>E304</f>
        <v>9</v>
      </c>
      <c r="H304" s="670"/>
      <c r="I304" s="753"/>
    </row>
    <row r="305" spans="1:9" ht="19.5">
      <c r="A305" s="466">
        <v>100</v>
      </c>
      <c r="B305" s="761"/>
      <c r="C305" s="762"/>
      <c r="D305" s="755"/>
      <c r="E305" s="610" t="s">
        <v>406</v>
      </c>
      <c r="F305" s="763" t="s">
        <v>12</v>
      </c>
      <c r="G305" s="754">
        <v>1</v>
      </c>
      <c r="H305" s="601"/>
      <c r="I305" s="600"/>
    </row>
    <row r="306" spans="1:9">
      <c r="A306" s="665"/>
      <c r="B306" s="761"/>
      <c r="C306" s="652" t="s">
        <v>397</v>
      </c>
      <c r="D306" s="755"/>
      <c r="E306" s="638">
        <v>1</v>
      </c>
      <c r="F306" s="763" t="s">
        <v>54</v>
      </c>
      <c r="G306" s="638">
        <f>E306</f>
        <v>1</v>
      </c>
      <c r="H306" s="670"/>
      <c r="I306" s="753"/>
    </row>
    <row r="307" spans="1:9" ht="19.5">
      <c r="A307" s="466">
        <v>101</v>
      </c>
      <c r="B307" s="761"/>
      <c r="C307" s="762"/>
      <c r="D307" s="755"/>
      <c r="E307" s="610" t="s">
        <v>407</v>
      </c>
      <c r="F307" s="763" t="s">
        <v>12</v>
      </c>
      <c r="G307" s="754">
        <v>1</v>
      </c>
      <c r="H307" s="601"/>
      <c r="I307" s="600"/>
    </row>
    <row r="308" spans="1:9">
      <c r="A308" s="665"/>
      <c r="B308" s="761"/>
      <c r="C308" s="652" t="s">
        <v>398</v>
      </c>
      <c r="D308" s="755"/>
      <c r="E308" s="638">
        <v>1</v>
      </c>
      <c r="F308" s="763" t="s">
        <v>54</v>
      </c>
      <c r="G308" s="638">
        <f>E308</f>
        <v>1</v>
      </c>
      <c r="H308" s="670"/>
      <c r="I308" s="753"/>
    </row>
    <row r="309" spans="1:9" ht="19.5">
      <c r="A309" s="466">
        <v>102</v>
      </c>
      <c r="B309" s="761"/>
      <c r="C309" s="762"/>
      <c r="D309" s="755"/>
      <c r="E309" s="599" t="s">
        <v>410</v>
      </c>
      <c r="F309" s="763" t="s">
        <v>22</v>
      </c>
      <c r="G309" s="754">
        <v>42</v>
      </c>
      <c r="H309" s="601"/>
      <c r="I309" s="600"/>
    </row>
    <row r="310" spans="1:9">
      <c r="A310" s="665"/>
      <c r="B310" s="761"/>
      <c r="C310" s="652" t="s">
        <v>399</v>
      </c>
      <c r="D310" s="755"/>
      <c r="E310" s="638">
        <v>42</v>
      </c>
      <c r="F310" s="763" t="s">
        <v>54</v>
      </c>
      <c r="G310" s="638">
        <f>E310</f>
        <v>42</v>
      </c>
      <c r="H310" s="670"/>
      <c r="I310" s="753"/>
    </row>
    <row r="311" spans="1:9" ht="19.5">
      <c r="A311" s="466">
        <v>103</v>
      </c>
      <c r="B311" s="761"/>
      <c r="C311" s="762"/>
      <c r="D311" s="755"/>
      <c r="E311" s="594" t="s">
        <v>409</v>
      </c>
      <c r="F311" s="763" t="s">
        <v>22</v>
      </c>
      <c r="G311" s="754">
        <v>130</v>
      </c>
      <c r="H311" s="601"/>
      <c r="I311" s="600"/>
    </row>
    <row r="312" spans="1:9">
      <c r="A312" s="665"/>
      <c r="B312" s="761"/>
      <c r="C312" s="652" t="s">
        <v>399</v>
      </c>
      <c r="D312" s="755"/>
      <c r="E312" s="638">
        <v>42</v>
      </c>
      <c r="F312" s="763" t="s">
        <v>54</v>
      </c>
      <c r="G312" s="638">
        <f>E312</f>
        <v>42</v>
      </c>
      <c r="H312" s="670"/>
      <c r="I312" s="753"/>
    </row>
    <row r="313" spans="1:9">
      <c r="A313" s="466">
        <v>104</v>
      </c>
      <c r="B313" s="761"/>
      <c r="C313" s="762"/>
      <c r="D313" s="755"/>
      <c r="E313" s="594" t="s">
        <v>421</v>
      </c>
      <c r="F313" s="763" t="s">
        <v>21</v>
      </c>
      <c r="G313" s="754">
        <v>100</v>
      </c>
      <c r="H313" s="601"/>
      <c r="I313" s="600"/>
    </row>
    <row r="314" spans="1:9" ht="13.5" thickBot="1">
      <c r="A314" s="665"/>
      <c r="B314" s="598"/>
      <c r="C314" s="397" t="s">
        <v>420</v>
      </c>
      <c r="D314" s="597"/>
      <c r="E314" s="596">
        <v>100</v>
      </c>
      <c r="F314" s="595" t="s">
        <v>54</v>
      </c>
      <c r="G314" s="596">
        <f>E314</f>
        <v>100</v>
      </c>
      <c r="H314" s="401"/>
      <c r="I314" s="402"/>
    </row>
    <row r="315" spans="1:9" ht="14.25" thickTop="1" thickBot="1">
      <c r="A315" s="622"/>
      <c r="B315" s="622"/>
      <c r="C315" s="622"/>
      <c r="D315" s="622"/>
      <c r="E315" s="622" t="s">
        <v>408</v>
      </c>
      <c r="F315" s="621" t="s">
        <v>13</v>
      </c>
      <c r="G315" s="621" t="s">
        <v>13</v>
      </c>
      <c r="H315" s="620" t="s">
        <v>13</v>
      </c>
      <c r="I315" s="717"/>
    </row>
    <row r="316" spans="1:9" ht="16.5" thickTop="1">
      <c r="A316" s="764"/>
      <c r="B316" s="765"/>
      <c r="C316" s="766"/>
      <c r="D316" s="767"/>
      <c r="E316" s="768" t="s">
        <v>47</v>
      </c>
      <c r="F316" s="769" t="s">
        <v>13</v>
      </c>
      <c r="G316" s="770" t="s">
        <v>13</v>
      </c>
      <c r="H316" s="771" t="s">
        <v>13</v>
      </c>
      <c r="I316" s="772"/>
    </row>
    <row r="317" spans="1:9" ht="16.5" thickBot="1">
      <c r="A317" s="698" t="s">
        <v>417</v>
      </c>
      <c r="B317" s="719" t="s">
        <v>127</v>
      </c>
      <c r="C317" s="720"/>
      <c r="D317" s="699" t="s">
        <v>49</v>
      </c>
      <c r="E317" s="721" t="s">
        <v>50</v>
      </c>
      <c r="F317" s="719" t="s">
        <v>13</v>
      </c>
      <c r="G317" s="722" t="s">
        <v>13</v>
      </c>
      <c r="H317" s="723" t="s">
        <v>13</v>
      </c>
      <c r="I317" s="705" t="s">
        <v>13</v>
      </c>
    </row>
    <row r="318" spans="1:9" ht="64.5" thickTop="1">
      <c r="A318" s="666">
        <v>105</v>
      </c>
      <c r="B318" s="667"/>
      <c r="C318" s="675"/>
      <c r="D318" s="668" t="s">
        <v>81</v>
      </c>
      <c r="E318" s="724" t="s">
        <v>412</v>
      </c>
      <c r="F318" s="667" t="s">
        <v>52</v>
      </c>
      <c r="G318" s="725">
        <f>289.845+56.43+202.4+5.805+138.6+1.6+32.4+61.25+10+(199.5/2)+(338/2)</f>
        <v>1067.08</v>
      </c>
      <c r="H318" s="686"/>
      <c r="I318" s="706"/>
    </row>
    <row r="319" spans="1:9">
      <c r="A319" s="679"/>
      <c r="B319" s="726"/>
      <c r="C319" s="659" t="s">
        <v>281</v>
      </c>
      <c r="D319" s="727"/>
      <c r="E319" s="659" t="s">
        <v>418</v>
      </c>
      <c r="F319" s="728" t="s">
        <v>54</v>
      </c>
      <c r="G319" s="660">
        <f>G318</f>
        <v>1067.08</v>
      </c>
      <c r="H319" s="729"/>
      <c r="I319" s="730"/>
    </row>
    <row r="320" spans="1:9" ht="13.5" thickBot="1">
      <c r="A320" s="664"/>
      <c r="B320" s="662"/>
      <c r="C320" s="662"/>
      <c r="D320" s="662"/>
      <c r="E320" s="661" t="s">
        <v>67</v>
      </c>
      <c r="F320" s="662" t="s">
        <v>13</v>
      </c>
      <c r="G320" s="662" t="s">
        <v>13</v>
      </c>
      <c r="H320" s="731" t="s">
        <v>13</v>
      </c>
      <c r="I320" s="707"/>
    </row>
    <row r="321" spans="1:10" ht="39" thickTop="1">
      <c r="A321" s="732">
        <v>106</v>
      </c>
      <c r="B321" s="611"/>
      <c r="C321" s="611"/>
      <c r="D321" s="612" t="s">
        <v>80</v>
      </c>
      <c r="E321" s="611" t="s">
        <v>375</v>
      </c>
      <c r="F321" s="612" t="s">
        <v>52</v>
      </c>
      <c r="G321" s="613">
        <f>21.47+95.203+128.82+4.703+19.181+28.215+12.65+59.278+126.5+0.8+5.8+5.6+122.23+1.286+28.331+2.45+37.769+0.4+8+(199.5/2)+(338/2)</f>
        <v>977.44</v>
      </c>
      <c r="H321" s="798"/>
      <c r="I321" s="733"/>
    </row>
    <row r="322" spans="1:10">
      <c r="A322" s="656"/>
      <c r="B322" s="655"/>
      <c r="C322" s="652" t="s">
        <v>280</v>
      </c>
      <c r="D322" s="635"/>
      <c r="E322" s="652" t="s">
        <v>419</v>
      </c>
      <c r="F322" s="632" t="s">
        <v>54</v>
      </c>
      <c r="G322" s="653">
        <f>G321</f>
        <v>977.44</v>
      </c>
      <c r="H322" s="654"/>
      <c r="I322" s="715"/>
    </row>
    <row r="323" spans="1:10" ht="15.75">
      <c r="A323" s="814"/>
      <c r="B323" s="815"/>
      <c r="C323" s="816"/>
      <c r="D323" s="817"/>
      <c r="E323" s="818" t="s">
        <v>51</v>
      </c>
      <c r="F323" s="819" t="s">
        <v>13</v>
      </c>
      <c r="G323" s="820" t="s">
        <v>13</v>
      </c>
      <c r="H323" s="821" t="s">
        <v>13</v>
      </c>
      <c r="I323" s="822"/>
    </row>
    <row r="324" spans="1:10" s="827" customFormat="1" ht="15.75">
      <c r="A324" s="924" t="s">
        <v>457</v>
      </c>
      <c r="B324" s="919" t="s">
        <v>129</v>
      </c>
      <c r="C324" s="926"/>
      <c r="D324" s="925" t="s">
        <v>23</v>
      </c>
      <c r="E324" s="931" t="s">
        <v>24</v>
      </c>
      <c r="F324" s="927" t="s">
        <v>13</v>
      </c>
      <c r="G324" s="928" t="s">
        <v>13</v>
      </c>
      <c r="H324" s="929" t="s">
        <v>13</v>
      </c>
      <c r="I324" s="930" t="s">
        <v>13</v>
      </c>
      <c r="J324" s="828"/>
    </row>
    <row r="325" spans="1:10" s="827" customFormat="1" ht="13.5" thickBot="1">
      <c r="A325" s="848"/>
      <c r="B325" s="849"/>
      <c r="C325" s="850"/>
      <c r="D325" s="846" t="s">
        <v>82</v>
      </c>
      <c r="E325" s="845" t="s">
        <v>62</v>
      </c>
      <c r="F325" s="867" t="s">
        <v>13</v>
      </c>
      <c r="G325" s="868" t="s">
        <v>13</v>
      </c>
      <c r="H325" s="869" t="s">
        <v>13</v>
      </c>
      <c r="I325" s="932" t="s">
        <v>13</v>
      </c>
      <c r="J325" s="828"/>
    </row>
    <row r="326" spans="1:10" s="827" customFormat="1" ht="51.75" thickTop="1">
      <c r="A326" s="851">
        <v>107</v>
      </c>
      <c r="B326" s="852"/>
      <c r="C326" s="853"/>
      <c r="D326" s="854"/>
      <c r="E326" s="861" t="s">
        <v>443</v>
      </c>
      <c r="F326" s="855" t="s">
        <v>21</v>
      </c>
      <c r="G326" s="963">
        <v>563</v>
      </c>
      <c r="H326" s="964"/>
      <c r="I326" s="922"/>
      <c r="J326" s="828"/>
    </row>
    <row r="327" spans="1:10" s="827" customFormat="1">
      <c r="A327" s="881"/>
      <c r="B327" s="885"/>
      <c r="C327" s="874" t="s">
        <v>279</v>
      </c>
      <c r="D327" s="903"/>
      <c r="E327" s="899" t="s">
        <v>444</v>
      </c>
      <c r="F327" s="904" t="s">
        <v>21</v>
      </c>
      <c r="G327" s="875">
        <v>563</v>
      </c>
      <c r="H327" s="887"/>
      <c r="I327" s="933"/>
      <c r="J327" s="828"/>
    </row>
    <row r="328" spans="1:10" s="827" customFormat="1" ht="13.5" thickBot="1">
      <c r="A328" s="879"/>
      <c r="B328" s="877"/>
      <c r="C328" s="877"/>
      <c r="D328" s="877"/>
      <c r="E328" s="876" t="s">
        <v>69</v>
      </c>
      <c r="F328" s="908" t="s">
        <v>13</v>
      </c>
      <c r="G328" s="908"/>
      <c r="H328" s="909" t="s">
        <v>13</v>
      </c>
      <c r="I328" s="921"/>
      <c r="J328" s="828"/>
    </row>
    <row r="329" spans="1:10" s="827" customFormat="1" ht="14.25" thickTop="1" thickBot="1">
      <c r="A329" s="900"/>
      <c r="B329" s="901"/>
      <c r="C329" s="858"/>
      <c r="D329" s="896" t="s">
        <v>161</v>
      </c>
      <c r="E329" s="859" t="s">
        <v>162</v>
      </c>
      <c r="F329" s="913" t="s">
        <v>13</v>
      </c>
      <c r="G329" s="914" t="s">
        <v>13</v>
      </c>
      <c r="H329" s="915" t="s">
        <v>13</v>
      </c>
      <c r="I329" s="935" t="s">
        <v>13</v>
      </c>
      <c r="J329" s="828"/>
    </row>
    <row r="330" spans="1:10" s="827" customFormat="1" ht="26.25" thickTop="1">
      <c r="A330" s="888">
        <v>108</v>
      </c>
      <c r="B330" s="895"/>
      <c r="C330" s="856"/>
      <c r="D330" s="857"/>
      <c r="E330" s="847" t="s">
        <v>61</v>
      </c>
      <c r="F330" s="889" t="s">
        <v>21</v>
      </c>
      <c r="G330" s="941">
        <v>411</v>
      </c>
      <c r="H330" s="890"/>
      <c r="I330" s="922"/>
      <c r="J330" s="828"/>
    </row>
    <row r="331" spans="1:10" s="827" customFormat="1" ht="13.5" thickBot="1">
      <c r="A331" s="881"/>
      <c r="B331" s="885"/>
      <c r="C331" s="874" t="s">
        <v>445</v>
      </c>
      <c r="D331" s="903"/>
      <c r="E331" s="899" t="s">
        <v>446</v>
      </c>
      <c r="F331" s="904" t="s">
        <v>21</v>
      </c>
      <c r="G331" s="875">
        <v>411</v>
      </c>
      <c r="H331" s="905"/>
      <c r="I331" s="934"/>
      <c r="J331" s="828"/>
    </row>
    <row r="332" spans="1:10" s="827" customFormat="1" ht="26.25" thickTop="1">
      <c r="A332" s="888">
        <v>109</v>
      </c>
      <c r="B332" s="895"/>
      <c r="C332" s="856"/>
      <c r="D332" s="857"/>
      <c r="E332" s="847" t="s">
        <v>60</v>
      </c>
      <c r="F332" s="889" t="s">
        <v>59</v>
      </c>
      <c r="G332" s="941">
        <v>145</v>
      </c>
      <c r="H332" s="890"/>
      <c r="I332" s="922"/>
      <c r="J332" s="828"/>
    </row>
    <row r="333" spans="1:10" s="827" customFormat="1">
      <c r="A333" s="952"/>
      <c r="B333" s="953"/>
      <c r="C333" s="942" t="s">
        <v>447</v>
      </c>
      <c r="D333" s="954"/>
      <c r="E333" s="942" t="s">
        <v>448</v>
      </c>
      <c r="F333" s="955" t="s">
        <v>21</v>
      </c>
      <c r="G333" s="956">
        <v>145</v>
      </c>
      <c r="H333" s="957"/>
      <c r="I333" s="958"/>
      <c r="J333" s="828"/>
    </row>
    <row r="334" spans="1:10" s="827" customFormat="1" ht="26.25" thickBot="1">
      <c r="A334" s="879"/>
      <c r="B334" s="877"/>
      <c r="C334" s="877"/>
      <c r="D334" s="877"/>
      <c r="E334" s="876" t="s">
        <v>68</v>
      </c>
      <c r="F334" s="908" t="s">
        <v>13</v>
      </c>
      <c r="G334" s="908" t="s">
        <v>13</v>
      </c>
      <c r="H334" s="909" t="s">
        <v>13</v>
      </c>
      <c r="I334" s="921"/>
      <c r="J334" s="828"/>
    </row>
    <row r="335" spans="1:10" s="827" customFormat="1" ht="26.25" thickTop="1">
      <c r="A335" s="862"/>
      <c r="B335" s="863" t="s">
        <v>158</v>
      </c>
      <c r="C335" s="864"/>
      <c r="D335" s="865" t="s">
        <v>140</v>
      </c>
      <c r="E335" s="866" t="s">
        <v>163</v>
      </c>
      <c r="F335" s="870" t="s">
        <v>13</v>
      </c>
      <c r="G335" s="870" t="s">
        <v>13</v>
      </c>
      <c r="H335" s="871" t="s">
        <v>13</v>
      </c>
      <c r="I335" s="936" t="s">
        <v>13</v>
      </c>
      <c r="J335" s="828"/>
    </row>
    <row r="336" spans="1:10" s="827" customFormat="1" ht="14.25">
      <c r="A336" s="943">
        <v>110</v>
      </c>
      <c r="B336" s="944"/>
      <c r="C336" s="945"/>
      <c r="D336" s="946"/>
      <c r="E336" s="947" t="s">
        <v>170</v>
      </c>
      <c r="F336" s="948" t="s">
        <v>59</v>
      </c>
      <c r="G336" s="962">
        <v>38</v>
      </c>
      <c r="H336" s="949"/>
      <c r="I336" s="950"/>
      <c r="J336" s="828"/>
    </row>
    <row r="337" spans="1:10" s="827" customFormat="1">
      <c r="A337" s="881"/>
      <c r="B337" s="885"/>
      <c r="C337" s="874" t="s">
        <v>449</v>
      </c>
      <c r="D337" s="903"/>
      <c r="E337" s="899" t="s">
        <v>450</v>
      </c>
      <c r="F337" s="904" t="s">
        <v>21</v>
      </c>
      <c r="G337" s="875">
        <v>38</v>
      </c>
      <c r="H337" s="905"/>
      <c r="I337" s="934"/>
      <c r="J337" s="828"/>
    </row>
    <row r="338" spans="1:10" s="827" customFormat="1" ht="14.25">
      <c r="A338" s="943">
        <v>111</v>
      </c>
      <c r="B338" s="944"/>
      <c r="C338" s="945"/>
      <c r="D338" s="946"/>
      <c r="E338" s="951" t="s">
        <v>164</v>
      </c>
      <c r="F338" s="948" t="s">
        <v>59</v>
      </c>
      <c r="G338" s="962">
        <v>178</v>
      </c>
      <c r="H338" s="949"/>
      <c r="I338" s="950"/>
      <c r="J338" s="828"/>
    </row>
    <row r="339" spans="1:10" s="827" customFormat="1">
      <c r="A339" s="952"/>
      <c r="B339" s="953"/>
      <c r="C339" s="942" t="s">
        <v>451</v>
      </c>
      <c r="D339" s="954"/>
      <c r="E339" s="942" t="s">
        <v>452</v>
      </c>
      <c r="F339" s="955" t="s">
        <v>21</v>
      </c>
      <c r="G339" s="956">
        <v>178</v>
      </c>
      <c r="H339" s="957"/>
      <c r="I339" s="958"/>
      <c r="J339" s="828"/>
    </row>
    <row r="340" spans="1:10" s="827" customFormat="1" ht="14.25">
      <c r="A340" s="943">
        <v>112</v>
      </c>
      <c r="B340" s="944"/>
      <c r="C340" s="945"/>
      <c r="D340" s="946"/>
      <c r="E340" s="959" t="s">
        <v>169</v>
      </c>
      <c r="F340" s="948" t="s">
        <v>59</v>
      </c>
      <c r="G340" s="962">
        <v>340</v>
      </c>
      <c r="H340" s="949"/>
      <c r="I340" s="950"/>
      <c r="J340" s="828"/>
    </row>
    <row r="341" spans="1:10" s="827" customFormat="1">
      <c r="A341" s="881"/>
      <c r="B341" s="885"/>
      <c r="C341" s="874" t="s">
        <v>453</v>
      </c>
      <c r="D341" s="903"/>
      <c r="E341" s="899" t="s">
        <v>454</v>
      </c>
      <c r="F341" s="904" t="s">
        <v>21</v>
      </c>
      <c r="G341" s="875">
        <v>340</v>
      </c>
      <c r="H341" s="887"/>
      <c r="I341" s="933"/>
      <c r="J341" s="828"/>
    </row>
    <row r="342" spans="1:10" s="827" customFormat="1" ht="26.25" thickBot="1">
      <c r="A342" s="879"/>
      <c r="B342" s="877"/>
      <c r="C342" s="877"/>
      <c r="D342" s="877"/>
      <c r="E342" s="876" t="s">
        <v>165</v>
      </c>
      <c r="F342" s="908" t="s">
        <v>13</v>
      </c>
      <c r="G342" s="908" t="s">
        <v>13</v>
      </c>
      <c r="H342" s="909" t="s">
        <v>13</v>
      </c>
      <c r="I342" s="921"/>
      <c r="J342" s="828"/>
    </row>
    <row r="343" spans="1:10" s="827" customFormat="1" ht="13.5" thickTop="1">
      <c r="A343" s="860">
        <v>113</v>
      </c>
      <c r="B343" s="884"/>
      <c r="C343" s="884"/>
      <c r="D343" s="884" t="s">
        <v>139</v>
      </c>
      <c r="E343" s="880" t="s">
        <v>171</v>
      </c>
      <c r="F343" s="872" t="s">
        <v>21</v>
      </c>
      <c r="G343" s="961">
        <v>340</v>
      </c>
      <c r="H343" s="873"/>
      <c r="I343" s="937"/>
      <c r="J343" s="828"/>
    </row>
    <row r="344" spans="1:10" s="827" customFormat="1">
      <c r="A344" s="881"/>
      <c r="B344" s="885"/>
      <c r="C344" s="874" t="s">
        <v>455</v>
      </c>
      <c r="D344" s="886"/>
      <c r="E344" s="899" t="s">
        <v>454</v>
      </c>
      <c r="F344" s="904" t="s">
        <v>21</v>
      </c>
      <c r="G344" s="875">
        <v>340</v>
      </c>
      <c r="H344" s="887"/>
      <c r="I344" s="933"/>
      <c r="J344" s="828"/>
    </row>
    <row r="345" spans="1:10" s="827" customFormat="1" ht="16.5" thickBot="1">
      <c r="A345" s="842"/>
      <c r="B345" s="841"/>
      <c r="C345" s="840"/>
      <c r="D345" s="839"/>
      <c r="E345" s="838" t="s">
        <v>25</v>
      </c>
      <c r="F345" s="837" t="s">
        <v>13</v>
      </c>
      <c r="G345" s="836" t="s">
        <v>13</v>
      </c>
      <c r="H345" s="835" t="s">
        <v>13</v>
      </c>
      <c r="I345" s="938"/>
      <c r="J345" s="828"/>
    </row>
    <row r="346" spans="1:10" s="827" customFormat="1" ht="17.25" thickTop="1" thickBot="1">
      <c r="A346" s="834" t="s">
        <v>458</v>
      </c>
      <c r="B346" s="833" t="s">
        <v>132</v>
      </c>
      <c r="C346" s="832"/>
      <c r="D346" s="844" t="s">
        <v>26</v>
      </c>
      <c r="E346" s="831" t="s">
        <v>27</v>
      </c>
      <c r="F346" s="843" t="s">
        <v>13</v>
      </c>
      <c r="G346" s="830" t="s">
        <v>13</v>
      </c>
      <c r="H346" s="829" t="s">
        <v>13</v>
      </c>
      <c r="I346" s="939" t="s">
        <v>13</v>
      </c>
      <c r="J346" s="828"/>
    </row>
    <row r="347" spans="1:10" s="827" customFormat="1" ht="14.25" thickTop="1" thickBot="1">
      <c r="A347" s="897"/>
      <c r="B347" s="896"/>
      <c r="C347" s="896"/>
      <c r="D347" s="896"/>
      <c r="E347" s="898" t="s">
        <v>87</v>
      </c>
      <c r="F347" s="916"/>
      <c r="G347" s="917"/>
      <c r="H347" s="918"/>
      <c r="I347" s="940"/>
      <c r="J347" s="828"/>
    </row>
    <row r="348" spans="1:10" s="827" customFormat="1" ht="15" thickTop="1">
      <c r="A348" s="882">
        <v>114</v>
      </c>
      <c r="B348" s="902"/>
      <c r="C348" s="902"/>
      <c r="D348" s="883" t="s">
        <v>86</v>
      </c>
      <c r="E348" s="902" t="s">
        <v>167</v>
      </c>
      <c r="F348" s="906" t="s">
        <v>166</v>
      </c>
      <c r="G348" s="960">
        <v>340</v>
      </c>
      <c r="H348" s="907"/>
      <c r="I348" s="920"/>
      <c r="J348" s="828"/>
    </row>
    <row r="349" spans="1:10" s="827" customFormat="1">
      <c r="A349" s="881"/>
      <c r="B349" s="885"/>
      <c r="C349" s="874" t="s">
        <v>456</v>
      </c>
      <c r="D349" s="903"/>
      <c r="E349" s="899" t="s">
        <v>184</v>
      </c>
      <c r="F349" s="904" t="s">
        <v>21</v>
      </c>
      <c r="G349" s="875">
        <v>340</v>
      </c>
      <c r="H349" s="905"/>
      <c r="I349" s="934"/>
      <c r="J349" s="828"/>
    </row>
    <row r="350" spans="1:10" s="827" customFormat="1" ht="16.5" thickBot="1">
      <c r="A350" s="891"/>
      <c r="B350" s="892"/>
      <c r="C350" s="893"/>
      <c r="D350" s="894"/>
      <c r="E350" s="878" t="s">
        <v>28</v>
      </c>
      <c r="F350" s="910" t="s">
        <v>13</v>
      </c>
      <c r="G350" s="911" t="s">
        <v>13</v>
      </c>
      <c r="H350" s="912" t="s">
        <v>13</v>
      </c>
      <c r="I350" s="923"/>
      <c r="J350" s="828"/>
    </row>
    <row r="351" spans="1:10" ht="31.5" customHeight="1" thickTop="1" thickBot="1">
      <c r="A351" s="975" t="s">
        <v>422</v>
      </c>
      <c r="B351" s="976"/>
      <c r="C351" s="976"/>
      <c r="D351" s="976"/>
      <c r="E351" s="976"/>
      <c r="F351" s="976"/>
      <c r="G351" s="976"/>
      <c r="H351" s="977"/>
      <c r="I351" s="813"/>
    </row>
    <row r="352" spans="1:10" ht="17.25" thickTop="1" thickBot="1">
      <c r="A352" s="825"/>
      <c r="B352" s="826"/>
      <c r="C352" s="826"/>
      <c r="D352" s="826"/>
      <c r="E352" s="969" t="s">
        <v>327</v>
      </c>
      <c r="F352" s="970"/>
      <c r="G352" s="970"/>
      <c r="H352" s="971"/>
      <c r="I352" s="813"/>
    </row>
    <row r="353" spans="1:9" ht="14.25" customHeight="1" thickTop="1" thickBot="1">
      <c r="A353" s="969" t="s">
        <v>423</v>
      </c>
      <c r="B353" s="970"/>
      <c r="C353" s="970"/>
      <c r="D353" s="970"/>
      <c r="E353" s="970"/>
      <c r="F353" s="970"/>
      <c r="G353" s="970"/>
      <c r="H353" s="971"/>
      <c r="I353" s="813"/>
    </row>
    <row r="354" spans="1:9" ht="16.5" thickTop="1">
      <c r="A354" s="980" t="s">
        <v>441</v>
      </c>
      <c r="B354" s="981"/>
      <c r="C354" s="981"/>
      <c r="D354" s="981"/>
      <c r="E354" s="982"/>
      <c r="F354" s="801" t="s">
        <v>13</v>
      </c>
      <c r="G354" s="802" t="s">
        <v>13</v>
      </c>
      <c r="H354" s="803" t="s">
        <v>13</v>
      </c>
      <c r="I354" s="804" t="s">
        <v>13</v>
      </c>
    </row>
    <row r="355" spans="1:9" ht="20.100000000000001" customHeight="1">
      <c r="A355" s="805">
        <v>115</v>
      </c>
      <c r="B355" s="806"/>
      <c r="C355" s="806"/>
      <c r="D355" s="806"/>
      <c r="E355" s="810" t="s">
        <v>440</v>
      </c>
      <c r="F355" s="808" t="s">
        <v>22</v>
      </c>
      <c r="G355" s="809">
        <v>148.19999999999999</v>
      </c>
      <c r="H355" s="807"/>
      <c r="I355" s="823"/>
    </row>
    <row r="356" spans="1:9" ht="20.100000000000001" customHeight="1">
      <c r="A356" s="805">
        <v>116</v>
      </c>
      <c r="B356" s="806"/>
      <c r="C356" s="806"/>
      <c r="D356" s="806"/>
      <c r="E356" s="810" t="s">
        <v>424</v>
      </c>
      <c r="F356" s="808" t="s">
        <v>12</v>
      </c>
      <c r="G356" s="809">
        <v>22</v>
      </c>
      <c r="H356" s="807"/>
      <c r="I356" s="824"/>
    </row>
    <row r="357" spans="1:9" ht="20.100000000000001" customHeight="1">
      <c r="A357" s="805">
        <v>117</v>
      </c>
      <c r="B357" s="806"/>
      <c r="C357" s="806"/>
      <c r="D357" s="806"/>
      <c r="E357" s="811" t="s">
        <v>425</v>
      </c>
      <c r="F357" s="808" t="s">
        <v>12</v>
      </c>
      <c r="G357" s="809">
        <v>22</v>
      </c>
      <c r="H357" s="807"/>
      <c r="I357" s="823"/>
    </row>
    <row r="358" spans="1:9" ht="20.100000000000001" customHeight="1">
      <c r="A358" s="805">
        <v>118</v>
      </c>
      <c r="B358" s="806"/>
      <c r="C358" s="806"/>
      <c r="D358" s="806"/>
      <c r="E358" s="810" t="s">
        <v>426</v>
      </c>
      <c r="F358" s="808" t="s">
        <v>12</v>
      </c>
      <c r="G358" s="809">
        <v>18</v>
      </c>
      <c r="H358" s="807"/>
      <c r="I358" s="600"/>
    </row>
    <row r="359" spans="1:9" ht="20.100000000000001" customHeight="1">
      <c r="A359" s="805">
        <v>119</v>
      </c>
      <c r="B359" s="806"/>
      <c r="C359" s="806"/>
      <c r="D359" s="806"/>
      <c r="E359" s="810" t="s">
        <v>427</v>
      </c>
      <c r="F359" s="808" t="s">
        <v>12</v>
      </c>
      <c r="G359" s="809">
        <v>4</v>
      </c>
      <c r="H359" s="807"/>
      <c r="I359" s="753"/>
    </row>
    <row r="360" spans="1:9" ht="20.100000000000001" customHeight="1">
      <c r="A360" s="805">
        <v>120</v>
      </c>
      <c r="B360" s="806"/>
      <c r="C360" s="806"/>
      <c r="D360" s="806"/>
      <c r="E360" s="810" t="s">
        <v>428</v>
      </c>
      <c r="F360" s="808" t="s">
        <v>12</v>
      </c>
      <c r="G360" s="809">
        <v>2</v>
      </c>
      <c r="H360" s="807"/>
      <c r="I360" s="600"/>
    </row>
    <row r="361" spans="1:9" ht="20.100000000000001" customHeight="1">
      <c r="A361" s="805">
        <v>121</v>
      </c>
      <c r="B361" s="806"/>
      <c r="C361" s="806"/>
      <c r="D361" s="806"/>
      <c r="E361" s="810" t="s">
        <v>429</v>
      </c>
      <c r="F361" s="808" t="s">
        <v>12</v>
      </c>
      <c r="G361" s="809">
        <v>4</v>
      </c>
      <c r="H361" s="807"/>
      <c r="I361" s="753"/>
    </row>
    <row r="362" spans="1:9" ht="20.100000000000001" customHeight="1">
      <c r="A362" s="805">
        <v>122</v>
      </c>
      <c r="B362" s="806"/>
      <c r="C362" s="806"/>
      <c r="D362" s="806"/>
      <c r="E362" s="810" t="s">
        <v>430</v>
      </c>
      <c r="F362" s="808" t="s">
        <v>12</v>
      </c>
      <c r="G362" s="809">
        <v>30</v>
      </c>
      <c r="H362" s="807"/>
      <c r="I362" s="600"/>
    </row>
    <row r="363" spans="1:9" ht="20.100000000000001" customHeight="1">
      <c r="A363" s="805">
        <v>123</v>
      </c>
      <c r="B363" s="806"/>
      <c r="C363" s="806"/>
      <c r="D363" s="806"/>
      <c r="E363" s="810" t="s">
        <v>431</v>
      </c>
      <c r="F363" s="808" t="s">
        <v>22</v>
      </c>
      <c r="G363" s="809">
        <v>157.19999999999999</v>
      </c>
      <c r="H363" s="807"/>
      <c r="I363" s="753"/>
    </row>
    <row r="364" spans="1:9" ht="20.100000000000001" customHeight="1">
      <c r="A364" s="805">
        <v>124</v>
      </c>
      <c r="B364" s="806"/>
      <c r="C364" s="806"/>
      <c r="D364" s="806"/>
      <c r="E364" s="810" t="s">
        <v>432</v>
      </c>
      <c r="F364" s="808" t="s">
        <v>22</v>
      </c>
      <c r="G364" s="809">
        <v>157.19999999999999</v>
      </c>
      <c r="H364" s="807"/>
      <c r="I364" s="600"/>
    </row>
    <row r="365" spans="1:9" ht="20.100000000000001" customHeight="1">
      <c r="A365" s="805">
        <v>125</v>
      </c>
      <c r="B365" s="806"/>
      <c r="C365" s="806"/>
      <c r="D365" s="806"/>
      <c r="E365" s="810" t="s">
        <v>433</v>
      </c>
      <c r="F365" s="808" t="s">
        <v>438</v>
      </c>
      <c r="G365" s="809">
        <v>1</v>
      </c>
      <c r="H365" s="807"/>
      <c r="I365" s="753"/>
    </row>
    <row r="366" spans="1:9" ht="20.100000000000001" customHeight="1">
      <c r="A366" s="805">
        <v>126</v>
      </c>
      <c r="B366" s="806"/>
      <c r="C366" s="806"/>
      <c r="D366" s="806"/>
      <c r="E366" s="810" t="s">
        <v>434</v>
      </c>
      <c r="F366" s="808" t="s">
        <v>22</v>
      </c>
      <c r="G366" s="809">
        <v>184</v>
      </c>
      <c r="H366" s="807"/>
      <c r="I366" s="600"/>
    </row>
    <row r="367" spans="1:9" ht="20.100000000000001" customHeight="1">
      <c r="A367" s="805">
        <v>127</v>
      </c>
      <c r="B367" s="806"/>
      <c r="C367" s="806"/>
      <c r="D367" s="806"/>
      <c r="E367" s="810" t="s">
        <v>435</v>
      </c>
      <c r="F367" s="808" t="s">
        <v>438</v>
      </c>
      <c r="G367" s="809">
        <v>1</v>
      </c>
      <c r="H367" s="807"/>
      <c r="I367" s="753"/>
    </row>
    <row r="368" spans="1:9" ht="20.100000000000001" customHeight="1">
      <c r="A368" s="805">
        <v>128</v>
      </c>
      <c r="B368" s="806"/>
      <c r="C368" s="806"/>
      <c r="D368" s="806"/>
      <c r="E368" s="811" t="s">
        <v>436</v>
      </c>
      <c r="F368" s="808" t="s">
        <v>439</v>
      </c>
      <c r="G368" s="809">
        <v>1</v>
      </c>
      <c r="H368" s="807"/>
      <c r="I368" s="600"/>
    </row>
    <row r="369" spans="1:9" ht="20.100000000000001" customHeight="1" thickBot="1">
      <c r="A369" s="805">
        <v>129</v>
      </c>
      <c r="B369" s="806"/>
      <c r="C369" s="806"/>
      <c r="D369" s="806"/>
      <c r="E369" s="812" t="s">
        <v>437</v>
      </c>
      <c r="F369" s="808" t="s">
        <v>439</v>
      </c>
      <c r="G369" s="809">
        <v>1</v>
      </c>
      <c r="H369" s="807"/>
      <c r="I369" s="753"/>
    </row>
    <row r="370" spans="1:9" ht="33.75" customHeight="1" thickTop="1" thickBot="1">
      <c r="A370" s="975" t="s">
        <v>442</v>
      </c>
      <c r="B370" s="976"/>
      <c r="C370" s="976"/>
      <c r="D370" s="976"/>
      <c r="E370" s="976"/>
      <c r="F370" s="976"/>
      <c r="G370" s="976"/>
      <c r="H370" s="977"/>
      <c r="I370" s="693"/>
    </row>
    <row r="371" spans="1:9" ht="17.25" thickTop="1" thickBot="1">
      <c r="A371" s="799"/>
      <c r="B371" s="800"/>
      <c r="C371" s="800"/>
      <c r="D371" s="800"/>
      <c r="E371" s="969" t="s">
        <v>327</v>
      </c>
      <c r="F371" s="970"/>
      <c r="G371" s="970"/>
      <c r="H371" s="970"/>
      <c r="I371" s="693"/>
    </row>
    <row r="372" spans="1:9" ht="14.25" thickTop="1" thickBot="1">
      <c r="A372" s="969" t="s">
        <v>462</v>
      </c>
      <c r="B372" s="970"/>
      <c r="C372" s="970"/>
      <c r="D372" s="970"/>
      <c r="E372" s="970"/>
      <c r="F372" s="970"/>
      <c r="G372" s="970"/>
      <c r="H372" s="971"/>
      <c r="I372" s="693"/>
    </row>
    <row r="373" spans="1:9" ht="18" customHeight="1" thickTop="1" thickBot="1">
      <c r="A373" s="966" t="s">
        <v>464</v>
      </c>
      <c r="B373" s="967"/>
      <c r="C373" s="967"/>
      <c r="D373" s="967"/>
      <c r="E373" s="967"/>
      <c r="F373" s="967"/>
      <c r="G373" s="967"/>
      <c r="H373" s="968"/>
      <c r="I373" s="965"/>
    </row>
    <row r="374" spans="1:9" ht="17.25" customHeight="1" thickTop="1" thickBot="1">
      <c r="A374" s="966" t="s">
        <v>465</v>
      </c>
      <c r="B374" s="967"/>
      <c r="C374" s="967"/>
      <c r="D374" s="967"/>
      <c r="E374" s="967"/>
      <c r="F374" s="967"/>
      <c r="G374" s="967"/>
      <c r="H374" s="968"/>
      <c r="I374" s="965"/>
    </row>
    <row r="375" spans="1:9" ht="20.25" customHeight="1" thickTop="1" thickBot="1">
      <c r="A375" s="966" t="s">
        <v>463</v>
      </c>
      <c r="B375" s="967"/>
      <c r="C375" s="967"/>
      <c r="D375" s="967"/>
      <c r="E375" s="967"/>
      <c r="F375" s="967"/>
      <c r="G375" s="967"/>
      <c r="H375" s="968"/>
      <c r="I375" s="965"/>
    </row>
    <row r="376" spans="1:9" ht="13.5" thickTop="1"/>
  </sheetData>
  <sheetProtection selectLockedCells="1" selectUnlockedCells="1"/>
  <mergeCells count="23">
    <mergeCell ref="I4:I5"/>
    <mergeCell ref="A279:H279"/>
    <mergeCell ref="E280:H280"/>
    <mergeCell ref="A281:H281"/>
    <mergeCell ref="A351:H351"/>
    <mergeCell ref="A222:H222"/>
    <mergeCell ref="A282:E282"/>
    <mergeCell ref="A223:E223"/>
    <mergeCell ref="A7:E7"/>
    <mergeCell ref="C3:C5"/>
    <mergeCell ref="E352:H352"/>
    <mergeCell ref="A353:H353"/>
    <mergeCell ref="A370:H370"/>
    <mergeCell ref="A220:H220"/>
    <mergeCell ref="E221:H221"/>
    <mergeCell ref="F4:G4"/>
    <mergeCell ref="H4:H5"/>
    <mergeCell ref="A354:E354"/>
    <mergeCell ref="A373:H373"/>
    <mergeCell ref="A374:H374"/>
    <mergeCell ref="A375:H375"/>
    <mergeCell ref="E371:H371"/>
    <mergeCell ref="A372:H372"/>
  </mergeCells>
  <pageMargins left="1.1417322834645669" right="0" top="0.74803149606299213" bottom="0.39370078740157483" header="0.47244094488188981" footer="0.15748031496062992"/>
  <pageSetup paperSize="9" scale="56" firstPageNumber="0" fitToHeight="9" orientation="portrait" r:id="rId1"/>
  <headerFooter alignWithMargins="0">
    <oddFooter>&amp;CStrona &amp;P</oddFooter>
  </headerFooter>
  <rowBreaks count="6" manualBreakCount="6">
    <brk id="45" max="8" man="1"/>
    <brk id="53" max="8" man="1"/>
    <brk id="111" max="8" man="1"/>
    <brk id="125" max="8" man="1"/>
    <brk id="140" max="8" man="1"/>
    <brk id="196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6</vt:i4>
      </vt:variant>
    </vt:vector>
  </HeadingPairs>
  <TitlesOfParts>
    <vt:vector size="7" baseType="lpstr">
      <vt:lpstr>ZDiTM</vt:lpstr>
      <vt:lpstr>ZDiTM!_1Excel_BuiltIn_Print_Area_1_1</vt:lpstr>
      <vt:lpstr>ZDiTM!_Hlk24637563</vt:lpstr>
      <vt:lpstr>ZDiTM!Excel_BuiltIn_Print_Area</vt:lpstr>
      <vt:lpstr>ZDiTM!Excel_BuiltIn_Print_Area_1_1</vt:lpstr>
      <vt:lpstr>ZDiTM!Obszar_wydruku</vt:lpstr>
      <vt:lpstr>ZDiTM!Tytuły_wydruku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</dc:creator>
  <cp:lastModifiedBy>Agnieszka Szober</cp:lastModifiedBy>
  <cp:lastPrinted>2020-07-06T09:47:50Z</cp:lastPrinted>
  <dcterms:created xsi:type="dcterms:W3CDTF">2016-07-11T11:36:09Z</dcterms:created>
  <dcterms:modified xsi:type="dcterms:W3CDTF">2020-07-06T09:48:14Z</dcterms:modified>
</cp:coreProperties>
</file>