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M\dysk Marka\MAREK\Przetarg sekt. - Tlen 2017\"/>
    </mc:Choice>
  </mc:AlternateContent>
  <bookViews>
    <workbookView xWindow="3240" yWindow="420" windowWidth="4992" windowHeight="7380" tabRatio="848"/>
  </bookViews>
  <sheets>
    <sheet name="formularz nr 1" sheetId="10" r:id="rId1"/>
    <sheet name="slownie" sheetId="9" state="hidden" r:id="rId2"/>
  </sheets>
  <externalReferences>
    <externalReference r:id="rId3"/>
    <externalReference r:id="rId4"/>
  </externalReferences>
  <definedNames>
    <definedName name="_xlnm._FilterDatabase" localSheetId="1" hidden="1">slownie!#REF!</definedName>
    <definedName name="budowa">slownie!#REF!</definedName>
    <definedName name="CC">'[1]Dostosuj fakturę'!$E$22:$E$25</definedName>
    <definedName name="excelblog_Dziesiatki" localSheetId="0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{"sto";"dwieście";"trzysta";"czterysta";"pięćset";"sześćset";"siedemset";"osiemset";"dziewięcset"}</definedName>
    <definedName name="excelblog_Setki">{"sto";"dwieście";"trzysta";"czterysta";"pięćset";"sześćset";"siedemset";"osiemset";"dziewięcset"}</definedName>
    <definedName name="rodzinne">#REF!</definedName>
    <definedName name="slownie">#REF!</definedName>
    <definedName name="usluga">slownie!#REF!</definedName>
    <definedName name="wyk">'[2]Opis-ZUS'!#REF!</definedName>
  </definedNames>
  <calcPr calcId="162913" fullPrecision="0"/>
</workbook>
</file>

<file path=xl/calcChain.xml><?xml version="1.0" encoding="utf-8"?>
<calcChain xmlns="http://schemas.openxmlformats.org/spreadsheetml/2006/main">
  <c r="G13" i="10" l="1"/>
  <c r="G21" i="10" s="1"/>
  <c r="G16" i="10"/>
  <c r="B4" i="9"/>
  <c r="B30" i="9"/>
  <c r="B37" i="9" s="1"/>
  <c r="D32" i="9"/>
  <c r="B43" i="9"/>
  <c r="G45" i="9" s="1"/>
  <c r="G46" i="9" s="1"/>
  <c r="B56" i="9"/>
  <c r="B63" i="9"/>
  <c r="D46" i="9"/>
  <c r="B49" i="9"/>
  <c r="B10" i="9"/>
  <c r="E58" i="9"/>
  <c r="E59" i="9"/>
  <c r="G58" i="9"/>
  <c r="G59" i="9"/>
  <c r="B62" i="9"/>
  <c r="F58" i="9"/>
  <c r="F59" i="9" s="1"/>
  <c r="D59" i="9"/>
  <c r="C33" i="9"/>
  <c r="B35" i="9"/>
  <c r="E32" i="9"/>
  <c r="H32" i="9"/>
  <c r="H33" i="9" s="1"/>
  <c r="G32" i="9"/>
  <c r="D33" i="9"/>
  <c r="F32" i="9"/>
  <c r="F33" i="9" s="1"/>
  <c r="B11" i="9"/>
  <c r="B61" i="9"/>
  <c r="D58" i="9"/>
  <c r="C59" i="9"/>
  <c r="E6" i="9"/>
  <c r="E7" i="9" s="1"/>
  <c r="G6" i="9"/>
  <c r="H58" i="9"/>
  <c r="H59" i="9" s="1"/>
  <c r="D6" i="9"/>
  <c r="B36" i="9"/>
  <c r="G33" i="9"/>
  <c r="E33" i="9"/>
  <c r="B9" i="9"/>
  <c r="C46" i="9"/>
  <c r="E45" i="9"/>
  <c r="E46" i="9" s="1"/>
  <c r="B50" i="9" l="1"/>
  <c r="F45" i="9"/>
  <c r="F46" i="9" s="1"/>
  <c r="H6" i="9"/>
  <c r="H7" i="9" s="1"/>
  <c r="F6" i="9"/>
  <c r="F7" i="9" s="1"/>
  <c r="G7" i="9"/>
  <c r="C7" i="9"/>
  <c r="D7" i="9"/>
  <c r="B48" i="9"/>
  <c r="D45" i="9"/>
  <c r="H45" i="9"/>
  <c r="H46" i="9" s="1"/>
  <c r="B17" i="9"/>
  <c r="C24" i="10" l="1"/>
  <c r="C20" i="9"/>
  <c r="H19" i="9"/>
  <c r="H20" i="9" s="1"/>
  <c r="D19" i="9"/>
  <c r="D20" i="9" s="1"/>
  <c r="E19" i="9"/>
  <c r="E20" i="9" s="1"/>
  <c r="G19" i="9"/>
  <c r="G20" i="9" s="1"/>
  <c r="F19" i="9"/>
  <c r="F20" i="9" s="1"/>
  <c r="B22" i="9" l="1"/>
  <c r="B24" i="9"/>
  <c r="C25" i="10" s="1"/>
  <c r="B23" i="9"/>
</calcChain>
</file>

<file path=xl/sharedStrings.xml><?xml version="1.0" encoding="utf-8"?>
<sst xmlns="http://schemas.openxmlformats.org/spreadsheetml/2006/main" count="101" uniqueCount="46">
  <si>
    <t>OFERTA WARUNKÓW WYKONANIA ZAMÓWIENIA</t>
  </si>
  <si>
    <t>będąc uprawnionym(-i) do składania oświadczeń woli, w tym do zaciągania zobowiązań w imieniu Wykonawcy, którym jest:</t>
  </si>
  <si>
    <t>składamy niniejszą ofertę:</t>
  </si>
  <si>
    <t>Oferujemy wykonanie przedmiotu zamówienia na poniższych warunkach:</t>
  </si>
  <si>
    <t xml:space="preserve">W odpowiedzi na ogłoszenie o wszczęciu postępowania o udzielenie zamówienia sektorowego, pod nazwą: </t>
  </si>
  <si>
    <t>słownie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</si>
  <si>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</si>
  <si>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</si>
  <si>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</si>
  <si>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</si>
  <si>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</si>
  <si>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</si>
  <si>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</si>
  <si>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</si>
  <si>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</si>
  <si>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</si>
  <si>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</si>
  <si>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</si>
  <si>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cena netto</t>
  </si>
  <si>
    <t xml:space="preserve">netto </t>
  </si>
  <si>
    <t>brutto</t>
  </si>
  <si>
    <t>netto</t>
  </si>
  <si>
    <t>Vat razem</t>
  </si>
  <si>
    <t xml:space="preserve">Przedmiot zamówienia </t>
  </si>
  <si>
    <t xml:space="preserve">Wartość netto </t>
  </si>
  <si>
    <t>j.m</t>
  </si>
  <si>
    <t xml:space="preserve">Ilość </t>
  </si>
  <si>
    <t>RAZEM WARTOŚĆ NETTO</t>
  </si>
  <si>
    <t>tona</t>
  </si>
  <si>
    <t>m-c</t>
  </si>
  <si>
    <t>„SUKCESYWNA DOSTAWA TLENU CIEKŁEGO, ORAZ NAJEM DWÓCH ZBIORNIKÓW I DWÓCH PAROWNIC DLA ZAKŁADU PRODUKCJI WODY MIEDWIE ”</t>
  </si>
  <si>
    <t>..............................................................................................................................................................................................</t>
  </si>
  <si>
    <t>Cena jednostkowa netto</t>
  </si>
  <si>
    <t>Oferujemy wykonanie przedmiotu zamówienia za cenę netto:</t>
  </si>
  <si>
    <t>Producent:</t>
  </si>
  <si>
    <t>Nazwa handlowa:</t>
  </si>
  <si>
    <t>………………………..……………………………………</t>
  </si>
  <si>
    <t>…………………………...…………………………………..</t>
  </si>
  <si>
    <t>Zaoferowana docelowa ładowność zbiorników w tonach (należy określić pojemność dla każdego z dwóch zbiorników z osobna):</t>
  </si>
  <si>
    <t>….................................................................................................</t>
  </si>
  <si>
    <t>.....................................................................................................</t>
  </si>
  <si>
    <t>...............................................T i .......................................T</t>
  </si>
  <si>
    <r>
      <t>Tlen ciekły zgodny</t>
    </r>
    <r>
      <rPr>
        <sz val="10"/>
        <rFont val="Garamond"/>
        <family val="1"/>
        <charset val="238"/>
      </rPr>
      <t xml:space="preserve"> z gatunkiem T-N25 </t>
    </r>
    <r>
      <rPr>
        <sz val="10"/>
        <color indexed="8"/>
        <rFont val="Garamond"/>
        <family val="1"/>
        <charset val="238"/>
      </rPr>
      <t>z normy PN-C-84911:1997 dostarczany w ciśnieniowych kriogenicznych cysternach samochodowych jednorazowo w ilości ok. 20 - 25 ton charakteryzujący się nastepującymi parametrami fizyko - chemicznymi:
- zawartość tlenu % [V/V]: 99,5% &lt; O</t>
    </r>
    <r>
      <rPr>
        <vertAlign val="subscript"/>
        <sz val="10"/>
        <color indexed="8"/>
        <rFont val="Garamond"/>
        <family val="1"/>
        <charset val="238"/>
      </rPr>
      <t>2</t>
    </r>
    <r>
      <rPr>
        <sz val="10"/>
        <color indexed="8"/>
        <rFont val="Garamond"/>
        <family val="1"/>
        <charset val="238"/>
      </rPr>
      <t xml:space="preserve"> ≤</t>
    </r>
    <r>
      <rPr>
        <sz val="10"/>
        <rFont val="Garamond"/>
        <family val="1"/>
        <charset val="238"/>
      </rPr>
      <t xml:space="preserve"> 99,88% </t>
    </r>
    <r>
      <rPr>
        <sz val="10"/>
        <color indexed="8"/>
        <rFont val="Garamond"/>
        <family val="1"/>
        <charset val="238"/>
      </rPr>
      <t xml:space="preserve">
</t>
    </r>
    <r>
      <rPr>
        <sz val="10"/>
        <rFont val="Garamond"/>
        <family val="1"/>
        <charset val="238"/>
      </rPr>
      <t>- zawartość azotu: max 0,5%</t>
    </r>
    <r>
      <rPr>
        <sz val="10"/>
        <color indexed="8"/>
        <rFont val="Garamond"/>
        <family val="1"/>
        <charset val="238"/>
      </rPr>
      <t xml:space="preserve">
- zawartość wilgoci: max: 0,0002%
- dopuszczalna zawartość węglowodorów: &lt; 20 ppm
- zalecana zawartość węglowodorów: max 1 ppm
- zawartość argonu i azotu: &gt; 1000 ppm
- zalecana zawartość argonu i azotu: ok. 4000 ppm
- max. punkt rosy przy cisnieniu atmosferycznym: - 70</t>
    </r>
    <r>
      <rPr>
        <sz val="10"/>
        <color indexed="8"/>
        <rFont val="Arial"/>
        <charset val="238"/>
      </rPr>
      <t>°</t>
    </r>
    <r>
      <rPr>
        <sz val="10"/>
        <color indexed="8"/>
        <rFont val="Garamond"/>
        <family val="1"/>
        <charset val="238"/>
      </rPr>
      <t>C
- zalecany punkt rosy przy cisnieniu atmosferycznym: - 78°C
- brak zanieczyszczeń stałych</t>
    </r>
  </si>
  <si>
    <t>....................................................T i ......................................T *</t>
  </si>
  <si>
    <r>
      <t>Najem urządzeń do magazynowania i odparowywania tlenu ciekłego oferowanego w pozycji 1 niniejszego formularza w postaci dwóch zbiorników wolnostojacych kriogenicznych, cisnieniowych o sumarycznej ładowności co najmniej 48 ton, z czego każdy zbiornik musi mieć ładowność co najmniej 19 ton i dwóch parownic zapewniających w każdych warunkach pogodowych dostawę tlenu gazowego do instalacji Zamawiającego w ilości co najmniej</t>
    </r>
    <r>
      <rPr>
        <sz val="10"/>
        <color indexed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100 m³ na godzinę każda. </t>
    </r>
    <r>
      <rPr>
        <sz val="10"/>
        <color indexed="8"/>
        <rFont val="Garamond"/>
        <family val="1"/>
        <charset val="238"/>
      </rPr>
      <t xml:space="preserve"> Regulacja ciśnienia w zbiornikach samoczynna, zbiorniki bezobsługowe.</t>
    </r>
  </si>
  <si>
    <t>Zaoferowana tymczasowa ładowność zbiorników w tonach (należy określić pojemność dla każdego z dwóch zbiorników z osobna):
* wypełnia Wykonawca instalujący zbiorniki tymczasowe (pkt. 2.1. rozdz. II SIWZ)W przypadku gdy Wykonawca decyduje się tymczasowo zamontować tylko jeden zbiornik należy wypełnić stosownie tylko jedną pozycją, w drugiej zaś postawić znak „x”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</si>
</sst>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20" x14ac:knownFonts="1">
    <font>
      <sz val="10"/>
      <name val="Arial"/>
      <charset val="238"/>
    </font>
    <font>
      <sz val="8"/>
      <name val="Arial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Garamond"/>
      <family val="1"/>
      <charset val="238"/>
    </font>
    <font>
      <b/>
      <sz val="12"/>
      <name val="Garamond"/>
      <family val="1"/>
      <charset val="238"/>
    </font>
    <font>
      <sz val="12"/>
      <color indexed="55"/>
      <name val="Garamond"/>
      <family val="1"/>
      <charset val="238"/>
    </font>
    <font>
      <sz val="12"/>
      <name val="Garamond"/>
      <family val="1"/>
      <charset val="238"/>
    </font>
    <font>
      <b/>
      <sz val="12"/>
      <color indexed="12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Garamond"/>
      <family val="1"/>
      <charset val="238"/>
    </font>
    <font>
      <sz val="10"/>
      <color indexed="8"/>
      <name val="Arial"/>
      <charset val="238"/>
    </font>
    <font>
      <sz val="10"/>
      <color indexed="10"/>
      <name val="Garamond"/>
      <family val="1"/>
      <charset val="238"/>
    </font>
    <font>
      <sz val="10"/>
      <name val="Garamond"/>
      <family val="1"/>
      <charset val="238"/>
    </font>
    <font>
      <vertAlign val="subscript"/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Protection="1">
      <protection locked="0"/>
    </xf>
    <xf numFmtId="4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165" fontId="12" fillId="0" borderId="0" xfId="0" applyNumberFormat="1" applyFont="1" applyFill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Protection="1">
      <protection locked="0"/>
    </xf>
    <xf numFmtId="0" fontId="13" fillId="0" borderId="0" xfId="0" applyFont="1" applyFill="1" applyProtection="1">
      <protection locked="0" hidden="1"/>
    </xf>
    <xf numFmtId="0" fontId="13" fillId="0" borderId="0" xfId="0" applyFont="1" applyFill="1" applyBorder="1" applyProtection="1"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0" fillId="0" borderId="2" xfId="0" applyFill="1" applyBorder="1" applyProtection="1">
      <protection locked="0" hidden="1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justify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wrapText="1"/>
    </xf>
    <xf numFmtId="9" fontId="6" fillId="0" borderId="0" xfId="0" applyNumberFormat="1" applyFont="1" applyBorder="1" applyAlignment="1" applyProtection="1">
      <alignment wrapText="1"/>
    </xf>
    <xf numFmtId="1" fontId="6" fillId="0" borderId="0" xfId="0" applyNumberFormat="1" applyFont="1" applyBorder="1" applyAlignment="1" applyProtection="1">
      <alignment wrapText="1"/>
    </xf>
    <xf numFmtId="2" fontId="6" fillId="0" borderId="0" xfId="0" applyNumberFormat="1" applyFont="1" applyAlignment="1" applyProtection="1">
      <alignment horizontal="right" wrapText="1"/>
    </xf>
    <xf numFmtId="2" fontId="2" fillId="0" borderId="0" xfId="0" applyNumberFormat="1" applyFont="1" applyFill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justify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KTURA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mor-markowal\wspolne_dokumenty\Documents%20and%20Settings\szkolen1\Pulpit\ZWiK7\powto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tosuj fakturę"/>
    </sheetNames>
    <sheetDataSet>
      <sheetData sheetId="0">
        <row r="22">
          <cell r="E22" t="str">
            <v>Gotówka</v>
          </cell>
        </row>
        <row r="23">
          <cell r="E23" t="str">
            <v>Przelew 7 dni</v>
          </cell>
        </row>
        <row r="24">
          <cell r="E24" t="str">
            <v>Przelew 14 dni</v>
          </cell>
        </row>
        <row r="25">
          <cell r="E25" t="str">
            <v>Przelew 30 dni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pamięci"/>
      <sheetName val="PIT-US"/>
      <sheetName val="Arkusz1"/>
      <sheetName val="kadry"/>
      <sheetName val="Faktura"/>
      <sheetName val="Usługi"/>
      <sheetName val="Opis-ZU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tabSelected="1" view="pageBreakPreview" zoomScaleNormal="100" zoomScaleSheetLayoutView="100" workbookViewId="0">
      <selection activeCell="F13" sqref="F13"/>
    </sheetView>
  </sheetViews>
  <sheetFormatPr defaultColWidth="9.109375" defaultRowHeight="17.100000000000001" customHeight="1" x14ac:dyDescent="0.25"/>
  <cols>
    <col min="1" max="1" width="4.44140625" style="26" customWidth="1"/>
    <col min="2" max="2" width="7.5546875" style="26" customWidth="1"/>
    <col min="3" max="3" width="55.5546875" style="26" customWidth="1"/>
    <col min="4" max="4" width="6.5546875" style="26" customWidth="1"/>
    <col min="5" max="5" width="9.33203125" style="26" customWidth="1"/>
    <col min="6" max="6" width="13.6640625" style="39" customWidth="1"/>
    <col min="7" max="7" width="11.6640625" style="26" customWidth="1"/>
    <col min="8" max="8" width="6.6640625" style="26" customWidth="1"/>
    <col min="9" max="9" width="0" style="26" hidden="1" customWidth="1"/>
    <col min="10" max="10" width="8.6640625" style="26" customWidth="1"/>
    <col min="11" max="16384" width="9.109375" style="26"/>
  </cols>
  <sheetData>
    <row r="1" spans="1:8" ht="18" customHeight="1" x14ac:dyDescent="0.3">
      <c r="A1" s="56" t="s">
        <v>0</v>
      </c>
      <c r="B1" s="56"/>
      <c r="C1" s="56"/>
      <c r="D1" s="56"/>
      <c r="E1" s="56"/>
      <c r="F1" s="56"/>
      <c r="G1" s="56"/>
      <c r="H1" s="56"/>
    </row>
    <row r="2" spans="1:8" ht="26.25" customHeight="1" x14ac:dyDescent="0.3">
      <c r="A2" s="57" t="s">
        <v>4</v>
      </c>
      <c r="B2" s="57"/>
      <c r="C2" s="57"/>
      <c r="D2" s="57"/>
      <c r="E2" s="57"/>
      <c r="F2" s="57"/>
      <c r="G2" s="57"/>
      <c r="H2" s="57"/>
    </row>
    <row r="3" spans="1:8" ht="15" customHeight="1" x14ac:dyDescent="0.3">
      <c r="A3" s="27"/>
      <c r="B3" s="27"/>
      <c r="C3" s="27"/>
      <c r="D3" s="27"/>
      <c r="E3" s="27"/>
      <c r="F3" s="27"/>
      <c r="G3" s="27"/>
      <c r="H3" s="27"/>
    </row>
    <row r="4" spans="1:8" ht="21.9" customHeight="1" x14ac:dyDescent="0.25">
      <c r="A4" s="63" t="s">
        <v>30</v>
      </c>
      <c r="B4" s="63"/>
      <c r="C4" s="63"/>
      <c r="D4" s="63"/>
      <c r="E4" s="63"/>
      <c r="F4" s="63"/>
      <c r="G4" s="63"/>
      <c r="H4" s="63"/>
    </row>
    <row r="5" spans="1:8" ht="21.9" customHeight="1" x14ac:dyDescent="0.25">
      <c r="A5" s="63"/>
      <c r="B5" s="63"/>
      <c r="C5" s="63"/>
      <c r="D5" s="63"/>
      <c r="E5" s="63"/>
      <c r="F5" s="63"/>
      <c r="G5" s="63"/>
      <c r="H5" s="63"/>
    </row>
    <row r="6" spans="1:8" ht="18" customHeight="1" x14ac:dyDescent="0.25">
      <c r="A6" s="64" t="s">
        <v>1</v>
      </c>
      <c r="B6" s="64"/>
      <c r="C6" s="64"/>
      <c r="D6" s="64"/>
      <c r="E6" s="64"/>
      <c r="F6" s="64"/>
      <c r="G6" s="64"/>
      <c r="H6" s="64"/>
    </row>
    <row r="7" spans="1:8" ht="18" customHeight="1" x14ac:dyDescent="0.25">
      <c r="A7" s="64"/>
      <c r="B7" s="64"/>
      <c r="C7" s="64"/>
      <c r="D7" s="64"/>
      <c r="E7" s="64"/>
      <c r="F7" s="64"/>
      <c r="G7" s="64"/>
      <c r="H7" s="64"/>
    </row>
    <row r="8" spans="1:8" ht="25.95" customHeight="1" x14ac:dyDescent="0.3">
      <c r="A8" s="65" t="s">
        <v>31</v>
      </c>
      <c r="B8" s="65"/>
      <c r="C8" s="65"/>
      <c r="D8" s="65"/>
      <c r="E8" s="65"/>
      <c r="F8" s="65"/>
      <c r="G8" s="65"/>
      <c r="H8" s="65"/>
    </row>
    <row r="9" spans="1:8" ht="18" customHeight="1" x14ac:dyDescent="0.3">
      <c r="A9" s="62" t="s">
        <v>2</v>
      </c>
      <c r="B9" s="62"/>
      <c r="C9" s="62"/>
      <c r="D9" s="62"/>
      <c r="E9" s="62"/>
      <c r="F9" s="62"/>
      <c r="G9" s="62"/>
      <c r="H9" s="62"/>
    </row>
    <row r="10" spans="1:8" ht="18" customHeight="1" x14ac:dyDescent="0.3">
      <c r="A10" s="43" t="s">
        <v>3</v>
      </c>
      <c r="B10" s="43"/>
      <c r="C10" s="43"/>
      <c r="D10" s="43"/>
      <c r="E10" s="43"/>
      <c r="F10" s="43"/>
      <c r="G10" s="43"/>
      <c r="H10" s="43"/>
    </row>
    <row r="11" spans="1:8" ht="16.5" customHeight="1" x14ac:dyDescent="0.3">
      <c r="A11" s="43"/>
      <c r="B11" s="43"/>
      <c r="C11" s="43"/>
      <c r="D11" s="43"/>
      <c r="E11" s="43"/>
      <c r="F11" s="43"/>
      <c r="G11" s="43"/>
      <c r="H11" s="43"/>
    </row>
    <row r="12" spans="1:8" ht="47.25" customHeight="1" x14ac:dyDescent="0.25">
      <c r="A12" s="28"/>
      <c r="B12" s="44" t="s">
        <v>23</v>
      </c>
      <c r="C12" s="45"/>
      <c r="D12" s="29" t="s">
        <v>25</v>
      </c>
      <c r="E12" s="29" t="s">
        <v>26</v>
      </c>
      <c r="F12" s="30" t="s">
        <v>32</v>
      </c>
      <c r="G12" s="44" t="s">
        <v>24</v>
      </c>
      <c r="H12" s="45"/>
    </row>
    <row r="13" spans="1:8" ht="205.2" customHeight="1" x14ac:dyDescent="0.25">
      <c r="A13" s="28">
        <v>1</v>
      </c>
      <c r="B13" s="48" t="s">
        <v>42</v>
      </c>
      <c r="C13" s="49"/>
      <c r="D13" s="31" t="s">
        <v>28</v>
      </c>
      <c r="E13" s="25">
        <v>2000</v>
      </c>
      <c r="F13" s="40"/>
      <c r="G13" s="46">
        <f>PRODUCT(E13*F13)</f>
        <v>0</v>
      </c>
      <c r="H13" s="47"/>
    </row>
    <row r="14" spans="1:8" ht="16.2" customHeight="1" x14ac:dyDescent="0.25">
      <c r="A14" s="28"/>
      <c r="B14" s="48" t="s">
        <v>34</v>
      </c>
      <c r="C14" s="49"/>
      <c r="D14" s="53" t="s">
        <v>36</v>
      </c>
      <c r="E14" s="58"/>
      <c r="F14" s="58"/>
      <c r="G14" s="58"/>
      <c r="H14" s="59"/>
    </row>
    <row r="15" spans="1:8" ht="17.399999999999999" customHeight="1" x14ac:dyDescent="0.25">
      <c r="A15" s="28"/>
      <c r="B15" s="48" t="s">
        <v>35</v>
      </c>
      <c r="C15" s="49"/>
      <c r="D15" s="53" t="s">
        <v>37</v>
      </c>
      <c r="E15" s="58"/>
      <c r="F15" s="58"/>
      <c r="G15" s="58"/>
      <c r="H15" s="59"/>
    </row>
    <row r="16" spans="1:8" ht="112.2" customHeight="1" x14ac:dyDescent="0.25">
      <c r="A16" s="32">
        <v>2</v>
      </c>
      <c r="B16" s="66" t="s">
        <v>44</v>
      </c>
      <c r="C16" s="67"/>
      <c r="D16" s="31" t="s">
        <v>29</v>
      </c>
      <c r="E16" s="25">
        <v>36</v>
      </c>
      <c r="F16" s="1"/>
      <c r="G16" s="46">
        <f>PRODUCT(E16*F16)</f>
        <v>0</v>
      </c>
      <c r="H16" s="47"/>
    </row>
    <row r="17" spans="1:8" s="33" customFormat="1" ht="18" customHeight="1" x14ac:dyDescent="0.25">
      <c r="A17" s="32"/>
      <c r="B17" s="66" t="s">
        <v>34</v>
      </c>
      <c r="C17" s="67"/>
      <c r="D17" s="53" t="s">
        <v>39</v>
      </c>
      <c r="E17" s="54"/>
      <c r="F17" s="54"/>
      <c r="G17" s="54"/>
      <c r="H17" s="55"/>
    </row>
    <row r="18" spans="1:8" s="33" customFormat="1" ht="17.25" customHeight="1" x14ac:dyDescent="0.25">
      <c r="A18" s="32"/>
      <c r="B18" s="50" t="s">
        <v>35</v>
      </c>
      <c r="C18" s="50"/>
      <c r="D18" s="53" t="s">
        <v>40</v>
      </c>
      <c r="E18" s="54"/>
      <c r="F18" s="54"/>
      <c r="G18" s="54"/>
      <c r="H18" s="55"/>
    </row>
    <row r="19" spans="1:8" s="33" customFormat="1" ht="36" customHeight="1" x14ac:dyDescent="0.25">
      <c r="A19" s="32"/>
      <c r="B19" s="68" t="s">
        <v>38</v>
      </c>
      <c r="C19" s="68"/>
      <c r="D19" s="53" t="s">
        <v>41</v>
      </c>
      <c r="E19" s="54"/>
      <c r="F19" s="54"/>
      <c r="G19" s="54"/>
      <c r="H19" s="55"/>
    </row>
    <row r="20" spans="1:8" s="33" customFormat="1" ht="75" customHeight="1" x14ac:dyDescent="0.25">
      <c r="A20" s="32"/>
      <c r="B20" s="68" t="s">
        <v>45</v>
      </c>
      <c r="C20" s="68"/>
      <c r="D20" s="53" t="s">
        <v>43</v>
      </c>
      <c r="E20" s="54"/>
      <c r="F20" s="54"/>
      <c r="G20" s="54"/>
      <c r="H20" s="55"/>
    </row>
    <row r="21" spans="1:8" s="33" customFormat="1" ht="27" customHeight="1" x14ac:dyDescent="0.25">
      <c r="A21" s="51" t="s">
        <v>27</v>
      </c>
      <c r="B21" s="52"/>
      <c r="C21" s="52"/>
      <c r="D21" s="52"/>
      <c r="E21" s="52"/>
      <c r="F21" s="52"/>
      <c r="G21" s="60">
        <f>SUM(G13,G16)</f>
        <v>0</v>
      </c>
      <c r="H21" s="61"/>
    </row>
    <row r="22" spans="1:8" s="33" customFormat="1" ht="24" customHeight="1" x14ac:dyDescent="0.3">
      <c r="A22" s="22"/>
      <c r="B22" s="22"/>
      <c r="C22" s="22"/>
      <c r="D22" s="22"/>
      <c r="E22" s="34"/>
      <c r="F22" s="22"/>
      <c r="G22" s="37"/>
      <c r="H22" s="38"/>
    </row>
    <row r="23" spans="1:8" ht="17.100000000000001" customHeight="1" x14ac:dyDescent="0.3">
      <c r="A23" s="22" t="s">
        <v>33</v>
      </c>
      <c r="B23" s="22"/>
      <c r="C23" s="23"/>
      <c r="D23" s="23"/>
      <c r="E23" s="35"/>
      <c r="F23" s="35"/>
    </row>
    <row r="24" spans="1:8" ht="17.100000000000001" customHeight="1" x14ac:dyDescent="0.3">
      <c r="A24" s="42" t="s">
        <v>19</v>
      </c>
      <c r="B24" s="42"/>
      <c r="C24" s="41">
        <f>G21</f>
        <v>0</v>
      </c>
      <c r="D24" s="24"/>
      <c r="E24" s="24"/>
      <c r="F24" s="24"/>
    </row>
    <row r="25" spans="1:8" ht="28.2" customHeight="1" x14ac:dyDescent="0.3">
      <c r="A25" s="22" t="s">
        <v>5</v>
      </c>
      <c r="B25" s="23"/>
      <c r="C25" s="23" t="str">
        <f>slownie!B24</f>
        <v/>
      </c>
      <c r="D25" s="23"/>
      <c r="E25" s="23"/>
      <c r="F25" s="36"/>
    </row>
    <row r="26" spans="1:8" ht="17.100000000000001" customHeight="1" x14ac:dyDescent="0.3">
      <c r="A26" s="22"/>
      <c r="B26" s="23"/>
      <c r="C26" s="23"/>
      <c r="D26" s="23"/>
      <c r="E26" s="23"/>
      <c r="F26" s="36"/>
    </row>
  </sheetData>
  <sheetProtection algorithmName="SHA-512" hashValue="8uttGMUDwlhu2GsvotluA6m19opH5vl2vAfbXGP36T8QJMUbZSkMWYHm9MwgkFC9O3Dx3PgZjOg0ZngbtnJ/hQ==" saltValue="TfuwE7pNWEbNlls3ykpS4w==" spinCount="100000" sheet="1" selectLockedCells="1"/>
  <mergeCells count="29">
    <mergeCell ref="A1:H1"/>
    <mergeCell ref="A2:H2"/>
    <mergeCell ref="D14:H14"/>
    <mergeCell ref="G21:H21"/>
    <mergeCell ref="A9:H9"/>
    <mergeCell ref="A10:H10"/>
    <mergeCell ref="A4:H5"/>
    <mergeCell ref="A6:H7"/>
    <mergeCell ref="A8:H8"/>
    <mergeCell ref="B17:C17"/>
    <mergeCell ref="B12:C12"/>
    <mergeCell ref="B16:C16"/>
    <mergeCell ref="B20:C20"/>
    <mergeCell ref="D15:H15"/>
    <mergeCell ref="D17:H17"/>
    <mergeCell ref="D18:H18"/>
    <mergeCell ref="A24:B24"/>
    <mergeCell ref="A11:H11"/>
    <mergeCell ref="G12:H12"/>
    <mergeCell ref="G16:H16"/>
    <mergeCell ref="G13:H13"/>
    <mergeCell ref="B13:C13"/>
    <mergeCell ref="B18:C18"/>
    <mergeCell ref="B19:C19"/>
    <mergeCell ref="B14:C14"/>
    <mergeCell ref="B15:C15"/>
    <mergeCell ref="A21:F21"/>
    <mergeCell ref="D19:H19"/>
    <mergeCell ref="D20:H20"/>
  </mergeCells>
  <phoneticPr fontId="1" type="noConversion"/>
  <dataValidations xWindow="506" yWindow="368" count="3">
    <dataValidation allowBlank="1" showErrorMessage="1" promptTitle="Prosimy nie wypełniać tego pola" prompt="Pola do wypełnienia to: cena netto, stawka podatku VAT" sqref="A1:H7 G16 A12:B15 C12:D12 A9:H11 A21:F21 E12:G13 B16:B20 E16"/>
    <dataValidation allowBlank="1" showInputMessage="1" showErrorMessage="1" promptTitle="Prosimy wypełnić te pole" prompt="Prosimy wpisać nazwę Wykonawcy" sqref="A8:H8"/>
    <dataValidation allowBlank="1" showInputMessage="1" showErrorMessage="1" promptTitle="Prosimy wypełnić tylko te pola" prompt="Prosimy o wypełnienie tylko tych pól" sqref="F16"/>
  </dataValidations>
  <printOptions horizontalCentered="1" verticalCentered="1"/>
  <pageMargins left="0.47244094488188981" right="0.19685039370078741" top="1.0236220472440944" bottom="0.98425196850393704" header="0.51181102362204722" footer="0.51181102362204722"/>
  <pageSetup paperSize="9" scale="79" orientation="portrait" r:id="rId1"/>
  <headerFooter alignWithMargins="0">
    <oddHeader>&amp;L&amp;"Garamond,Normalny".............................................................
(pieczęć nagłówkowa Wykonawcy)&amp;R&amp;"Garamond,Normalny"&amp;12&amp;UFORMULARZ NR 1</oddHeader>
    <oddFooter>&amp;L&amp;"Garamond,Normalny"&amp;12.............................................
          (miejsce i data)&amp;C&amp;"Garamond,Normalny"&amp;12str........&amp;R&amp;"Garamond,Normalny"&amp;12.......................................
(podpis i pieczęć)&amp;2..................&amp;"Arial,Normalny".</oddFooter>
  </headerFooter>
  <ignoredErrors>
    <ignoredError sqref="C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workbookViewId="0">
      <selection activeCell="B18" sqref="B18"/>
    </sheetView>
  </sheetViews>
  <sheetFormatPr defaultColWidth="9.109375" defaultRowHeight="13.2" x14ac:dyDescent="0.25"/>
  <cols>
    <col min="1" max="1" width="13" style="2" customWidth="1"/>
    <col min="2" max="16384" width="9.109375" style="2"/>
  </cols>
  <sheetData>
    <row r="2" spans="1:9" x14ac:dyDescent="0.25">
      <c r="A2" s="21"/>
    </row>
    <row r="3" spans="1:9" x14ac:dyDescent="0.25">
      <c r="A3" s="3"/>
      <c r="B3" s="4" t="s">
        <v>6</v>
      </c>
      <c r="C3" s="3"/>
      <c r="D3" s="5"/>
      <c r="E3" s="5"/>
      <c r="F3" s="5"/>
      <c r="G3" s="5"/>
      <c r="H3" s="5"/>
      <c r="I3" s="3"/>
    </row>
    <row r="4" spans="1:9" x14ac:dyDescent="0.25">
      <c r="A4" s="4" t="s">
        <v>6</v>
      </c>
      <c r="B4" s="6" t="e">
        <f>'formularz nr 1'!#REF!</f>
        <v>#REF!</v>
      </c>
      <c r="C4" s="7" t="s">
        <v>20</v>
      </c>
      <c r="D4" s="5"/>
      <c r="E4" s="5"/>
      <c r="F4" s="5"/>
      <c r="G4" s="5"/>
      <c r="H4" s="5"/>
      <c r="I4" s="3"/>
    </row>
    <row r="5" spans="1:9" x14ac:dyDescent="0.25">
      <c r="A5" s="4"/>
      <c r="B5" s="7"/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3"/>
    </row>
    <row r="6" spans="1:9" x14ac:dyDescent="0.25">
      <c r="A6" s="10" t="s">
        <v>13</v>
      </c>
      <c r="B6" s="3"/>
      <c r="C6" s="11"/>
      <c r="D6" s="12" t="e">
        <f>ROUND((B4-INT(B4))*100,0)</f>
        <v>#REF!</v>
      </c>
      <c r="E6" s="12" t="e">
        <f>IF(B4&gt;=1,VALUE(RIGHT(LEFT(INT(B4),LEN(INT(B4))),3)),0)</f>
        <v>#REF!</v>
      </c>
      <c r="F6" s="12" t="e">
        <f>IF(B4&gt;=1000,VALUE(TEXT(RIGHT(LEFT(INT(B4),LEN(INT(B4))-3),3),"000")),0)</f>
        <v>#REF!</v>
      </c>
      <c r="G6" s="12" t="e">
        <f>IF(B4&gt;=1000000,VALUE(TEXT(RIGHT(LEFT(INT(B4),LEN(INT(B4))-6),3),"000")),0)</f>
        <v>#REF!</v>
      </c>
      <c r="H6" s="12" t="e">
        <f>IF(B4&gt;=1000000000,VALUE(TEXT(RIGHT(LEFT(INT(B4),LEN(INT(B4))-9),3),"000")),0)</f>
        <v>#REF!</v>
      </c>
      <c r="I6" s="3"/>
    </row>
    <row r="7" spans="1:9" x14ac:dyDescent="0.25">
      <c r="A7" s="10" t="s">
        <v>14</v>
      </c>
      <c r="B7" s="13"/>
      <c r="C7" s="14" t="e">
        <f>ROUND((B4-INT(B4))*100,0)&amp;"/"&amp;100 &amp; " groszy"</f>
        <v>#REF!</v>
      </c>
      <c r="D7" s="14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15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15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15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14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13"/>
    </row>
    <row r="8" spans="1:9" x14ac:dyDescent="0.25">
      <c r="A8" s="3"/>
      <c r="B8" s="3"/>
      <c r="C8" s="16"/>
      <c r="D8" s="17"/>
      <c r="E8" s="17"/>
      <c r="F8" s="17"/>
      <c r="G8" s="17"/>
      <c r="H8" s="17"/>
      <c r="I8" s="3"/>
    </row>
    <row r="9" spans="1:9" x14ac:dyDescent="0.25">
      <c r="A9" s="4" t="s">
        <v>15</v>
      </c>
      <c r="B9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19"/>
      <c r="D9" s="19"/>
      <c r="E9" s="19"/>
      <c r="F9" s="19"/>
      <c r="G9" s="19"/>
      <c r="H9" s="19"/>
      <c r="I9" s="20"/>
    </row>
    <row r="10" spans="1:9" x14ac:dyDescent="0.25">
      <c r="A10" s="4" t="s">
        <v>16</v>
      </c>
      <c r="B10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19"/>
      <c r="D10" s="19"/>
      <c r="E10" s="19"/>
      <c r="F10" s="19"/>
      <c r="G10" s="19"/>
      <c r="H10" s="19"/>
      <c r="I10" s="20"/>
    </row>
    <row r="11" spans="1:9" x14ac:dyDescent="0.25">
      <c r="A11" s="4" t="s">
        <v>17</v>
      </c>
      <c r="B11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19"/>
      <c r="D11" s="19"/>
      <c r="E11" s="19"/>
      <c r="F11" s="19"/>
      <c r="G11" s="19"/>
      <c r="H11" s="19"/>
      <c r="I11" s="20"/>
    </row>
    <row r="12" spans="1:9" x14ac:dyDescent="0.25">
      <c r="A12" s="4"/>
      <c r="B12" s="3"/>
      <c r="C12" s="3"/>
      <c r="D12" s="5"/>
      <c r="E12" s="5"/>
      <c r="F12" s="5"/>
      <c r="G12" s="5"/>
      <c r="H12" s="5"/>
      <c r="I12" s="3"/>
    </row>
    <row r="15" spans="1:9" x14ac:dyDescent="0.25">
      <c r="A15" s="21"/>
    </row>
    <row r="16" spans="1:9" x14ac:dyDescent="0.25">
      <c r="A16" s="3"/>
      <c r="B16" s="4" t="s">
        <v>6</v>
      </c>
      <c r="C16" s="3"/>
      <c r="D16" s="5"/>
      <c r="E16" s="5"/>
      <c r="F16" s="5"/>
      <c r="G16" s="5"/>
      <c r="H16" s="5"/>
      <c r="I16" s="3"/>
    </row>
    <row r="17" spans="1:9" x14ac:dyDescent="0.25">
      <c r="A17" s="4" t="s">
        <v>6</v>
      </c>
      <c r="B17" s="6">
        <f>'formularz nr 1'!G21</f>
        <v>0</v>
      </c>
      <c r="C17" s="7" t="s">
        <v>21</v>
      </c>
      <c r="D17" s="5"/>
      <c r="E17" s="5"/>
      <c r="F17" s="5"/>
      <c r="G17" s="5"/>
      <c r="H17" s="5"/>
      <c r="I17" s="3"/>
    </row>
    <row r="18" spans="1:9" x14ac:dyDescent="0.25">
      <c r="A18" s="4"/>
      <c r="B18" s="7"/>
      <c r="C18" s="8" t="s">
        <v>7</v>
      </c>
      <c r="D18" s="9" t="s">
        <v>8</v>
      </c>
      <c r="E18" s="9" t="s">
        <v>9</v>
      </c>
      <c r="F18" s="9" t="s">
        <v>10</v>
      </c>
      <c r="G18" s="9" t="s">
        <v>11</v>
      </c>
      <c r="H18" s="9" t="s">
        <v>12</v>
      </c>
      <c r="I18" s="3"/>
    </row>
    <row r="19" spans="1:9" x14ac:dyDescent="0.25">
      <c r="A19" s="10" t="s">
        <v>13</v>
      </c>
      <c r="B19" s="3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3"/>
    </row>
    <row r="20" spans="1:9" x14ac:dyDescent="0.25">
      <c r="A20" s="10" t="s">
        <v>14</v>
      </c>
      <c r="B20" s="13"/>
      <c r="C20" s="14" t="str">
        <f>ROUND((B17-INT(B17))*100,0)&amp;"/"&amp;100 &amp; " groszy"</f>
        <v>0/100 groszy</v>
      </c>
      <c r="D20" s="14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15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15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15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14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13"/>
    </row>
    <row r="21" spans="1:9" x14ac:dyDescent="0.25">
      <c r="A21" s="3"/>
      <c r="B21" s="3"/>
      <c r="C21" s="16"/>
      <c r="D21" s="17"/>
      <c r="E21" s="17"/>
      <c r="F21" s="17"/>
      <c r="G21" s="17"/>
      <c r="H21" s="17"/>
      <c r="I21" s="3"/>
    </row>
    <row r="22" spans="1:9" x14ac:dyDescent="0.25">
      <c r="A22" s="4" t="s">
        <v>15</v>
      </c>
      <c r="B22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19"/>
      <c r="D22" s="19"/>
      <c r="E22" s="19"/>
      <c r="F22" s="19"/>
      <c r="G22" s="19"/>
      <c r="H22" s="19"/>
      <c r="I22" s="20"/>
    </row>
    <row r="23" spans="1:9" x14ac:dyDescent="0.25">
      <c r="A23" s="4" t="s">
        <v>16</v>
      </c>
      <c r="B23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19"/>
      <c r="D23" s="19"/>
      <c r="E23" s="19"/>
      <c r="F23" s="19"/>
      <c r="G23" s="19"/>
      <c r="H23" s="19"/>
      <c r="I23" s="20"/>
    </row>
    <row r="24" spans="1:9" x14ac:dyDescent="0.25">
      <c r="A24" s="4" t="s">
        <v>17</v>
      </c>
      <c r="B24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19"/>
      <c r="D24" s="19"/>
      <c r="E24" s="19"/>
      <c r="F24" s="19"/>
      <c r="G24" s="19"/>
      <c r="H24" s="19"/>
      <c r="I24" s="20"/>
    </row>
    <row r="28" spans="1:9" x14ac:dyDescent="0.25">
      <c r="A28" s="21"/>
    </row>
    <row r="29" spans="1:9" x14ac:dyDescent="0.25">
      <c r="A29" s="3"/>
      <c r="B29" s="4" t="s">
        <v>6</v>
      </c>
      <c r="C29" s="3"/>
      <c r="D29" s="5"/>
      <c r="E29" s="5"/>
      <c r="F29" s="5"/>
      <c r="G29" s="5"/>
      <c r="H29" s="5"/>
      <c r="I29" s="3"/>
    </row>
    <row r="30" spans="1:9" x14ac:dyDescent="0.25">
      <c r="A30" s="4" t="s">
        <v>6</v>
      </c>
      <c r="B30" s="6" t="e">
        <f>'formularz nr 1'!#REF!</f>
        <v>#REF!</v>
      </c>
      <c r="C30" s="7" t="s">
        <v>22</v>
      </c>
      <c r="D30" s="5"/>
      <c r="E30" s="5"/>
      <c r="F30" s="5"/>
      <c r="G30" s="5"/>
      <c r="H30" s="5"/>
      <c r="I30" s="3"/>
    </row>
    <row r="31" spans="1:9" x14ac:dyDescent="0.25">
      <c r="A31" s="4"/>
      <c r="B31" s="7"/>
      <c r="C31" s="8" t="s">
        <v>7</v>
      </c>
      <c r="D31" s="9" t="s">
        <v>8</v>
      </c>
      <c r="E31" s="9" t="s">
        <v>9</v>
      </c>
      <c r="F31" s="9" t="s">
        <v>10</v>
      </c>
      <c r="G31" s="9" t="s">
        <v>11</v>
      </c>
      <c r="H31" s="9" t="s">
        <v>12</v>
      </c>
      <c r="I31" s="3"/>
    </row>
    <row r="32" spans="1:9" x14ac:dyDescent="0.25">
      <c r="A32" s="10" t="s">
        <v>13</v>
      </c>
      <c r="B32" s="3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3"/>
    </row>
    <row r="33" spans="1:9" x14ac:dyDescent="0.25">
      <c r="A33" s="10" t="s">
        <v>14</v>
      </c>
      <c r="B33" s="13"/>
      <c r="C33" s="14" t="e">
        <f>ROUND((B30-INT(B30))*100,0)&amp;"/"&amp;100 &amp; " groszy"</f>
        <v>#REF!</v>
      </c>
      <c r="D33" s="14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13"/>
    </row>
    <row r="34" spans="1:9" x14ac:dyDescent="0.25">
      <c r="A34" s="3"/>
      <c r="B34" s="3"/>
      <c r="C34" s="16"/>
      <c r="D34" s="17"/>
      <c r="E34" s="17"/>
      <c r="F34" s="17"/>
      <c r="G34" s="17"/>
      <c r="H34" s="17"/>
      <c r="I34" s="3"/>
    </row>
    <row r="35" spans="1:9" x14ac:dyDescent="0.25">
      <c r="A35" s="4" t="s">
        <v>15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x14ac:dyDescent="0.25">
      <c r="A36" s="4" t="s">
        <v>16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x14ac:dyDescent="0.25">
      <c r="A37" s="4" t="s">
        <v>17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spans="1:9" x14ac:dyDescent="0.25">
      <c r="A41" s="21"/>
    </row>
    <row r="42" spans="1:9" x14ac:dyDescent="0.25">
      <c r="A42" s="3"/>
      <c r="B42" s="4" t="s">
        <v>6</v>
      </c>
      <c r="C42" s="3"/>
      <c r="D42" s="5"/>
      <c r="E42" s="5"/>
      <c r="F42" s="5"/>
      <c r="G42" s="5"/>
      <c r="H42" s="5"/>
      <c r="I42" s="3"/>
    </row>
    <row r="43" spans="1:9" x14ac:dyDescent="0.25">
      <c r="A43" s="4" t="s">
        <v>6</v>
      </c>
      <c r="B43" s="6" t="e">
        <f>#REF!</f>
        <v>#REF!</v>
      </c>
      <c r="C43" s="7"/>
      <c r="D43" s="5"/>
      <c r="E43" s="5"/>
      <c r="F43" s="5"/>
      <c r="G43" s="5"/>
      <c r="H43" s="5"/>
      <c r="I43" s="3"/>
    </row>
    <row r="44" spans="1:9" x14ac:dyDescent="0.25">
      <c r="A44" s="4"/>
      <c r="B44" s="7"/>
      <c r="C44" s="8" t="s">
        <v>7</v>
      </c>
      <c r="D44" s="9" t="s">
        <v>8</v>
      </c>
      <c r="E44" s="9" t="s">
        <v>9</v>
      </c>
      <c r="F44" s="9" t="s">
        <v>10</v>
      </c>
      <c r="G44" s="9" t="s">
        <v>11</v>
      </c>
      <c r="H44" s="9" t="s">
        <v>12</v>
      </c>
      <c r="I44" s="3"/>
    </row>
    <row r="45" spans="1:9" x14ac:dyDescent="0.25">
      <c r="A45" s="10" t="s">
        <v>13</v>
      </c>
      <c r="B45" s="3"/>
      <c r="C45" s="11"/>
      <c r="D45" s="12" t="e">
        <f>ROUND((B43-INT(B43))*100,0)</f>
        <v>#REF!</v>
      </c>
      <c r="E45" s="12" t="e">
        <f>IF(B43&gt;=1,VALUE(RIGHT(LEFT(INT(B43),LEN(INT(B43))),3)),0)</f>
        <v>#REF!</v>
      </c>
      <c r="F45" s="12" t="e">
        <f>IF(B43&gt;=1000,VALUE(TEXT(RIGHT(LEFT(INT(B43),LEN(INT(B43))-3),3),"000")),0)</f>
        <v>#REF!</v>
      </c>
      <c r="G45" s="12" t="e">
        <f>IF(B43&gt;=1000000,VALUE(TEXT(RIGHT(LEFT(INT(B43),LEN(INT(B43))-6),3),"000")),0)</f>
        <v>#REF!</v>
      </c>
      <c r="H45" s="12" t="e">
        <f>IF(B43&gt;=1000000000,VALUE(TEXT(RIGHT(LEFT(INT(B43),LEN(INT(B43))-9),3),"000")),0)</f>
        <v>#REF!</v>
      </c>
      <c r="I45" s="3"/>
    </row>
    <row r="46" spans="1:9" x14ac:dyDescent="0.25">
      <c r="A46" s="10" t="s">
        <v>14</v>
      </c>
      <c r="B46" s="13"/>
      <c r="C46" s="14" t="e">
        <f>ROUND((B43-INT(B43))*100,0)&amp;"/"&amp;100 &amp; " groszy"</f>
        <v>#REF!</v>
      </c>
      <c r="D46" s="14" t="e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>#REF!</v>
      </c>
      <c r="E46" s="15" t="e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>#REF!</v>
      </c>
      <c r="F46" s="15" t="e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>#REF!</v>
      </c>
      <c r="G46" s="15" t="e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>#REF!</v>
      </c>
      <c r="H46" s="14" t="e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>#REF!</v>
      </c>
      <c r="I46" s="13"/>
    </row>
    <row r="47" spans="1:9" x14ac:dyDescent="0.25">
      <c r="A47" s="3"/>
      <c r="B47" s="3"/>
      <c r="C47" s="16"/>
      <c r="D47" s="17"/>
      <c r="E47" s="17"/>
      <c r="F47" s="17"/>
      <c r="G47" s="17"/>
      <c r="H47" s="17"/>
      <c r="I47" s="3"/>
    </row>
    <row r="48" spans="1:9" x14ac:dyDescent="0.25">
      <c r="A48" s="4" t="s">
        <v>15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x14ac:dyDescent="0.25">
      <c r="A49" s="4" t="s">
        <v>16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x14ac:dyDescent="0.25">
      <c r="A50" s="4" t="s">
        <v>17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spans="1:9" x14ac:dyDescent="0.25">
      <c r="A54" s="21"/>
    </row>
    <row r="55" spans="1:9" x14ac:dyDescent="0.25">
      <c r="A55" s="3"/>
      <c r="B55" s="4" t="s">
        <v>6</v>
      </c>
      <c r="C55" s="3"/>
      <c r="D55" s="5"/>
      <c r="E55" s="5"/>
      <c r="F55" s="5"/>
      <c r="G55" s="5"/>
      <c r="H55" s="5"/>
      <c r="I55" s="3"/>
    </row>
    <row r="56" spans="1:9" x14ac:dyDescent="0.25">
      <c r="A56" s="4" t="s">
        <v>6</v>
      </c>
      <c r="B56" s="6" t="e">
        <f>#REF!</f>
        <v>#REF!</v>
      </c>
      <c r="C56" s="7" t="s">
        <v>18</v>
      </c>
      <c r="D56" s="5"/>
      <c r="E56" s="5"/>
      <c r="F56" s="5"/>
      <c r="G56" s="5"/>
      <c r="H56" s="5"/>
      <c r="I56" s="3"/>
    </row>
    <row r="57" spans="1:9" x14ac:dyDescent="0.25">
      <c r="A57" s="4"/>
      <c r="B57" s="7"/>
      <c r="C57" s="8" t="s">
        <v>7</v>
      </c>
      <c r="D57" s="9" t="s">
        <v>8</v>
      </c>
      <c r="E57" s="9" t="s">
        <v>9</v>
      </c>
      <c r="F57" s="9" t="s">
        <v>10</v>
      </c>
      <c r="G57" s="9" t="s">
        <v>11</v>
      </c>
      <c r="H57" s="9" t="s">
        <v>12</v>
      </c>
      <c r="I57" s="3"/>
    </row>
    <row r="58" spans="1:9" x14ac:dyDescent="0.25">
      <c r="A58" s="10" t="s">
        <v>13</v>
      </c>
      <c r="B58" s="3"/>
      <c r="C58" s="11"/>
      <c r="D58" s="12" t="e">
        <f>ROUND((B56-INT(B56))*100,0)</f>
        <v>#REF!</v>
      </c>
      <c r="E58" s="12" t="e">
        <f>IF(B56&gt;=1,VALUE(RIGHT(LEFT(INT(B56),LEN(INT(B56))),3)),0)</f>
        <v>#REF!</v>
      </c>
      <c r="F58" s="12" t="e">
        <f>IF(B56&gt;=1000,VALUE(TEXT(RIGHT(LEFT(INT(B56),LEN(INT(B56))-3),3),"000")),0)</f>
        <v>#REF!</v>
      </c>
      <c r="G58" s="12" t="e">
        <f>IF(B56&gt;=1000000,VALUE(TEXT(RIGHT(LEFT(INT(B56),LEN(INT(B56))-6),3),"000")),0)</f>
        <v>#REF!</v>
      </c>
      <c r="H58" s="12" t="e">
        <f>IF(B56&gt;=1000000000,VALUE(TEXT(RIGHT(LEFT(INT(B56),LEN(INT(B56))-9),3),"000")),0)</f>
        <v>#REF!</v>
      </c>
      <c r="I58" s="3"/>
    </row>
    <row r="59" spans="1:9" x14ac:dyDescent="0.25">
      <c r="A59" s="10" t="s">
        <v>14</v>
      </c>
      <c r="B59" s="13"/>
      <c r="C59" s="14" t="e">
        <f>ROUND((B56-INT(B56))*100,0)&amp;"/"&amp;100 &amp; " groszy"</f>
        <v>#REF!</v>
      </c>
      <c r="D59" s="14" t="e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>#REF!</v>
      </c>
      <c r="E59" s="15" t="e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>#REF!</v>
      </c>
      <c r="F59" s="15" t="e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>#REF!</v>
      </c>
      <c r="G59" s="15" t="e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>#REF!</v>
      </c>
      <c r="H59" s="14" t="e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>#REF!</v>
      </c>
      <c r="I59" s="13"/>
    </row>
    <row r="60" spans="1:9" x14ac:dyDescent="0.25">
      <c r="A60" s="3"/>
      <c r="B60" s="3"/>
      <c r="C60" s="16"/>
      <c r="D60" s="17"/>
      <c r="E60" s="17"/>
      <c r="F60" s="17"/>
      <c r="G60" s="17"/>
      <c r="H60" s="17"/>
      <c r="I60" s="3"/>
    </row>
    <row r="61" spans="1:9" x14ac:dyDescent="0.25">
      <c r="A61" s="4" t="s">
        <v>15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x14ac:dyDescent="0.25">
      <c r="A62" s="4" t="s">
        <v>16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x14ac:dyDescent="0.25">
      <c r="A63" s="4" t="s">
        <v>17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nr 1</vt:lpstr>
      <vt:lpstr>slownie</vt:lpstr>
    </vt:vector>
  </TitlesOfParts>
  <Company>ZWiK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ZWiK</dc:creator>
  <cp:lastModifiedBy>markowal</cp:lastModifiedBy>
  <cp:lastPrinted>2017-07-28T11:01:11Z</cp:lastPrinted>
  <dcterms:created xsi:type="dcterms:W3CDTF">2002-04-11T08:32:52Z</dcterms:created>
  <dcterms:modified xsi:type="dcterms:W3CDTF">2017-07-28T11:01:53Z</dcterms:modified>
</cp:coreProperties>
</file>